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907" activeTab="16"/>
  </bookViews>
  <sheets>
    <sheet name="Planilha Custos-itinerário 1" sheetId="1" r:id="rId1"/>
    <sheet name="Planilha Custos-itinerário 2" sheetId="2" r:id="rId2"/>
    <sheet name="Itinerario 2.1" sheetId="3" r:id="rId3"/>
    <sheet name="Planilha Custos-itinerário 4" sheetId="4" r:id="rId4"/>
    <sheet name="Itinerario 4.1" sheetId="5" r:id="rId5"/>
    <sheet name="Planilha Custos-itinerário 5" sheetId="6" r:id="rId6"/>
    <sheet name="itinerario 5.1" sheetId="7" r:id="rId7"/>
    <sheet name="Planilha Custos-itinerário 6" sheetId="8" r:id="rId8"/>
    <sheet name="Planilha Custos-itinerário 7" sheetId="9" r:id="rId9"/>
    <sheet name="itinerario 7.1" sheetId="10" r:id="rId10"/>
    <sheet name="Planilha Custos-itinerário 8" sheetId="11" r:id="rId11"/>
    <sheet name="Planilha Custos-itinerário 9" sheetId="12" r:id="rId12"/>
    <sheet name="Planilha Custos-itinerário 10" sheetId="13" r:id="rId13"/>
    <sheet name="Planilha Custos-itinerário 11" sheetId="14" r:id="rId14"/>
    <sheet name="Planilha Custos-itinerário 12" sheetId="15" r:id="rId15"/>
    <sheet name="Planilha Custos-itinerário 13" sheetId="16" r:id="rId16"/>
    <sheet name="Planilha Custos-itinerário 14" sheetId="17" r:id="rId17"/>
    <sheet name="Planilha Custos-itinerário 15" sheetId="18" r:id="rId18"/>
    <sheet name="Planilha Custos-itinerário 17" sheetId="19" r:id="rId19"/>
    <sheet name="Planilha Custos-itinerário 18" sheetId="20" r:id="rId20"/>
    <sheet name="Planilha Custos-itinerário 19" sheetId="21" r:id="rId21"/>
  </sheets>
  <definedNames/>
  <calcPr fullCalcOnLoad="1"/>
</workbook>
</file>

<file path=xl/sharedStrings.xml><?xml version="1.0" encoding="utf-8"?>
<sst xmlns="http://schemas.openxmlformats.org/spreadsheetml/2006/main" count="1127" uniqueCount="79">
  <si>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</si>
  <si>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</si>
  <si>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</si>
  <si>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</si>
  <si>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</si>
  <si>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</si>
  <si>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</si>
  <si>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</si>
  <si>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</si>
  <si>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</si>
  <si>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</si>
  <si>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</si>
  <si>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</si>
  <si>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</si>
  <si>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</si>
  <si>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</si>
  <si>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</si>
  <si>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</si>
  <si>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Capacidade - Passageiros</t>
  </si>
  <si>
    <t>Lucro</t>
  </si>
  <si>
    <t>DPVAT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</si>
  <si>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</si>
  <si>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</si>
  <si>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</si>
  <si>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</si>
  <si>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</si>
  <si>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</si>
  <si>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</si>
  <si>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</si>
  <si>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</si>
  <si>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</si>
  <si>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</si>
  <si>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</si>
  <si>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</si>
  <si>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</si>
  <si>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</si>
  <si>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t>Seguro Passageiros</t>
  </si>
  <si>
    <t xml:space="preserve">Salário Motorista+Encargos (Simples Nacional) </t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</si>
  <si>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</t>
    </r>
  </si>
  <si>
    <r>
      <t>Consumo Combustível/Manutenção</t>
    </r>
    <r>
      <rPr>
        <b/>
        <sz val="10"/>
        <color indexed="8"/>
        <rFont val="Arial"/>
        <family val="2"/>
      </rPr>
      <t xml:space="preserve"> </t>
    </r>
  </si>
  <si>
    <t xml:space="preserve">Combustível </t>
  </si>
  <si>
    <r>
      <t xml:space="preserve">Documentação </t>
    </r>
    <r>
      <rPr>
        <sz val="10"/>
        <color indexed="8"/>
        <rFont val="Arial"/>
        <family val="2"/>
      </rPr>
      <t xml:space="preserve">(IPVA, Vistórias.etc) </t>
    </r>
  </si>
  <si>
    <r>
      <t>Manutenção</t>
    </r>
    <r>
      <rPr>
        <sz val="10"/>
        <color indexed="8"/>
        <rFont val="Arial"/>
        <family val="2"/>
      </rPr>
      <t xml:space="preserve"> (Pneus, Freios, Óleos, etc) </t>
    </r>
  </si>
  <si>
    <t xml:space="preserve">Salário Motorista </t>
  </si>
  <si>
    <t xml:space="preserve">Salário mensal (Convenção Coletiva) </t>
  </si>
  <si>
    <t>Benefícios (vales etce- precistos na convenção)</t>
  </si>
  <si>
    <t>Vistorias (Detran, Imetro)</t>
  </si>
  <si>
    <t>ITINERARIO 2.1 - MONTE BELO - VISTA ALEGRE - SAMTA LÚCIA - AGULHA- 1° DE JUNHO- ARATIBA. ( T. INTEGRAL - 3 X SEMANA(34.6km)</t>
  </si>
  <si>
    <t>ITINERÁRIO 05.1 - LAGEADO PACCA - AUXILIADORA - L. TONIASO - L. PIANA- L. SMANIOTTO - ARATIBA</t>
  </si>
  <si>
    <t>ITINERÁRIO 06 - ESPERANCINHA – BEM-TE-VI – JACUTINGA - PIO X. IDA E VOLTA (DIÁRIOS 63.7)</t>
  </si>
  <si>
    <t>ITINERÁRIO 07 - PIO X - ESPERANCINHA – JACUTINGA - ENCANTADO- ESPRAIADO- ARATIBA. (DIÁRIOS 73.6)</t>
  </si>
  <si>
    <t>ITINERÁRIO 07.1- PIO X - BEM -TE-VI- MINELA- TAMANDUAZINHO - ENCANTADO- ESPRAIADO- ARATIBA. (T: INTEGRAL 3 X POR SEMANA 58.36)</t>
  </si>
  <si>
    <t>ITINERÁRIO 08 - Esperança Alta- Aratiba (Diários 45.3)</t>
  </si>
  <si>
    <t>ITINERÁRIO 09 - Linha Liso - Aratiba (Diários 73,6 KM)</t>
  </si>
  <si>
    <t xml:space="preserve">ITINERÁRIO 10 - Volta Fechada - Três Barras ( diários 50.7 km) </t>
  </si>
  <si>
    <t>ITINERÁRIO 11 -Encruzilhada da Varzea - Santa Cecilia- Dourado (diários 77.3 km)</t>
  </si>
  <si>
    <t>ITINERÁRIO 12 -São João- Lageado Ouro- Sarandi- Aratiba- (125,4)</t>
  </si>
  <si>
    <t>ITINERÁRIO 13 -Volta Fechada- T. Barras- Aratiba (79,2 )</t>
  </si>
  <si>
    <t>ITINERÁRIO 14 - Tamanduá - Dourado- Aratiba (Diários 54,9 km)</t>
  </si>
  <si>
    <t>ITINERÁRIO 15 - BEVILAQUA – PORTO LUCAS - POLONESA - BARRA DO ENGEITADO - PINGA ALTA – TRÊS BARRAS. IDA E VOLTA (DIÁRIOS 114.4 KM)</t>
  </si>
  <si>
    <t>ITINERÁRIO 17 - Rio Azul - Gruta- Aratiba- (diários 49.9)</t>
  </si>
  <si>
    <t xml:space="preserve">ITINERÁRIO 18 - BEM-TE-VI- PIO X – ARATIBA.  (DIÁRIOS 58.9KM)  </t>
  </si>
  <si>
    <t xml:space="preserve">ITINERÁRIO 19 - TAMANDUAZINHO - LAG. OURO – ARATIBA.  (DIÁRIOS 66.0 KM) </t>
  </si>
  <si>
    <t>ITINERÁRIO 01 - Rio Anta-Agulha -1º de Junho - Aratiba (Diários 73,4)</t>
  </si>
  <si>
    <t>ITINERÁRIO 2 - MONTE BELO - VISTA ALEGRE – SANTA LÚCIA – ARATIBA  (DIÁRIOS 68.7  KM)</t>
  </si>
  <si>
    <t>VAM/KOMBI</t>
  </si>
  <si>
    <t>VAN/KOMBI</t>
  </si>
  <si>
    <t>ITINERÁRIO 04 - XV DE NOVEMBRO – LINHA  MARIN- LINHA  BONITA RIO  AZUL-  GRUTA – ARATIBA, (DIÁRIOS 78.6 KM)</t>
  </si>
  <si>
    <t xml:space="preserve">ITINERÁRIO 4.1 -  RIO AZUL- LINHA BONITA- PAULO DE CONTO - LINHA MARIN - SCUSSEL- GRUTA - ARATIBA ( T: INTEGRAL 3X POR SEMANA 57.1 KM)
</t>
  </si>
  <si>
    <t>ITINERÁRIO 05 - AUXILIADORA - GRUTA - LINHA COBRA - ARATIBA (Micro) (DIÁRIOS 77,9)</t>
  </si>
  <si>
    <t>2 anos</t>
  </si>
  <si>
    <t>a cada 05 anos</t>
  </si>
  <si>
    <t>02 vezaes por ano</t>
  </si>
  <si>
    <t>Assessoria Contábi/Serviços administrativos</t>
  </si>
  <si>
    <t>Pro Labore</t>
  </si>
  <si>
    <t>MICRO ONIBUS</t>
  </si>
  <si>
    <t>VAN KOM</t>
  </si>
  <si>
    <t>MICO ONIBUS</t>
  </si>
  <si>
    <t>Pro labore</t>
  </si>
</sst>
</file>

<file path=xl/styles.xml><?xml version="1.0" encoding="utf-8"?>
<styleSheet xmlns="http://schemas.openxmlformats.org/spreadsheetml/2006/main">
  <numFmts count="3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%"/>
    <numFmt numFmtId="181" formatCode="_(* #,##0_);_(* \(#,##0\);_(* &quot;-&quot;??_);_(@_)"/>
    <numFmt numFmtId="182" formatCode="0.0"/>
    <numFmt numFmtId="183" formatCode="&quot;R$&quot;\ #,##0.00"/>
    <numFmt numFmtId="184" formatCode="0.0000%"/>
    <numFmt numFmtId="185" formatCode="0.000%"/>
    <numFmt numFmtId="186" formatCode="_-[$R$-416]\ * #,##0.00_-;\-[$R$-416]\ * #,##0.00_-;_-[$R$-416]\ * &quot;-&quot;??_-;_-@_-"/>
    <numFmt numFmtId="187" formatCode="[$-416]dddd\,\ d&quot; de &quot;mmmm&quot; de &quot;yyyy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4"/>
      <color indexed="8"/>
      <name val="Arial Black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sz val="10"/>
      <color indexed="8"/>
      <name val="Arial Black"/>
      <family val="2"/>
    </font>
    <font>
      <sz val="9"/>
      <color indexed="8"/>
      <name val="Arial Black"/>
      <family val="2"/>
    </font>
    <font>
      <sz val="11"/>
      <color indexed="8"/>
      <name val="Arial"/>
      <family val="2"/>
    </font>
    <font>
      <sz val="8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 Black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0"/>
      <color theme="1"/>
      <name val="Arial Black"/>
      <family val="2"/>
    </font>
    <font>
      <sz val="9"/>
      <color theme="1"/>
      <name val="Arial Black"/>
      <family val="2"/>
    </font>
    <font>
      <sz val="11"/>
      <color theme="1"/>
      <name val="Arial"/>
      <family val="2"/>
    </font>
    <font>
      <sz val="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79" fontId="53" fillId="0" borderId="0" xfId="61" applyFont="1" applyBorder="1" applyAlignment="1">
      <alignment/>
    </xf>
    <xf numFmtId="0" fontId="53" fillId="0" borderId="0" xfId="0" applyFont="1" applyFill="1" applyBorder="1" applyAlignment="1">
      <alignment/>
    </xf>
    <xf numFmtId="179" fontId="53" fillId="0" borderId="0" xfId="61" applyFont="1" applyFill="1" applyBorder="1" applyAlignment="1" applyProtection="1">
      <alignment/>
      <protection locked="0"/>
    </xf>
    <xf numFmtId="0" fontId="54" fillId="0" borderId="0" xfId="0" applyFont="1" applyBorder="1" applyAlignment="1">
      <alignment/>
    </xf>
    <xf numFmtId="179" fontId="53" fillId="0" borderId="0" xfId="61" applyFont="1" applyFill="1" applyBorder="1" applyAlignment="1" applyProtection="1">
      <alignment/>
      <protection/>
    </xf>
    <xf numFmtId="179" fontId="55" fillId="0" borderId="0" xfId="61" applyFont="1" applyFill="1" applyBorder="1" applyAlignment="1">
      <alignment/>
    </xf>
    <xf numFmtId="179" fontId="5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179" fontId="53" fillId="0" borderId="15" xfId="61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15" xfId="0" applyFont="1" applyBorder="1" applyAlignment="1">
      <alignment/>
    </xf>
    <xf numFmtId="0" fontId="53" fillId="0" borderId="16" xfId="0" applyFont="1" applyFill="1" applyBorder="1" applyAlignment="1">
      <alignment horizontal="left"/>
    </xf>
    <xf numFmtId="179" fontId="55" fillId="0" borderId="16" xfId="61" applyFont="1" applyFill="1" applyBorder="1" applyAlignment="1">
      <alignment/>
    </xf>
    <xf numFmtId="0" fontId="53" fillId="0" borderId="16" xfId="0" applyFont="1" applyFill="1" applyBorder="1" applyAlignment="1">
      <alignment/>
    </xf>
    <xf numFmtId="179" fontId="53" fillId="0" borderId="16" xfId="0" applyNumberFormat="1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179" fontId="56" fillId="0" borderId="0" xfId="61" applyFont="1" applyBorder="1" applyAlignment="1">
      <alignment horizontal="right"/>
    </xf>
    <xf numFmtId="179" fontId="53" fillId="0" borderId="13" xfId="61" applyFont="1" applyBorder="1" applyAlignment="1">
      <alignment/>
    </xf>
    <xf numFmtId="179" fontId="56" fillId="0" borderId="0" xfId="0" applyNumberFormat="1" applyFont="1" applyBorder="1" applyAlignment="1">
      <alignment/>
    </xf>
    <xf numFmtId="0" fontId="53" fillId="0" borderId="13" xfId="0" applyFont="1" applyFill="1" applyBorder="1" applyAlignment="1">
      <alignment horizontal="left"/>
    </xf>
    <xf numFmtId="179" fontId="55" fillId="0" borderId="13" xfId="61" applyFont="1" applyFill="1" applyBorder="1" applyAlignment="1">
      <alignment/>
    </xf>
    <xf numFmtId="0" fontId="53" fillId="0" borderId="13" xfId="0" applyFont="1" applyFill="1" applyBorder="1" applyAlignment="1">
      <alignment/>
    </xf>
    <xf numFmtId="179" fontId="53" fillId="0" borderId="13" xfId="0" applyNumberFormat="1" applyFont="1" applyFill="1" applyBorder="1" applyAlignment="1">
      <alignment/>
    </xf>
    <xf numFmtId="179" fontId="56" fillId="0" borderId="16" xfId="61" applyFont="1" applyBorder="1" applyAlignment="1">
      <alignment horizontal="right"/>
    </xf>
    <xf numFmtId="179" fontId="56" fillId="0" borderId="16" xfId="0" applyNumberFormat="1" applyFont="1" applyBorder="1" applyAlignment="1">
      <alignment/>
    </xf>
    <xf numFmtId="179" fontId="56" fillId="0" borderId="13" xfId="61" applyFont="1" applyBorder="1" applyAlignment="1">
      <alignment horizontal="right"/>
    </xf>
    <xf numFmtId="179" fontId="56" fillId="0" borderId="13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53" fillId="0" borderId="14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9" fontId="2" fillId="0" borderId="18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>
      <alignment horizontal="right"/>
    </xf>
    <xf numFmtId="0" fontId="53" fillId="0" borderId="19" xfId="0" applyFont="1" applyBorder="1" applyAlignment="1">
      <alignment/>
    </xf>
    <xf numFmtId="0" fontId="54" fillId="0" borderId="13" xfId="0" applyFont="1" applyBorder="1" applyAlignment="1">
      <alignment horizontal="right"/>
    </xf>
    <xf numFmtId="183" fontId="54" fillId="0" borderId="13" xfId="0" applyNumberFormat="1" applyFont="1" applyBorder="1" applyAlignment="1">
      <alignment/>
    </xf>
    <xf numFmtId="179" fontId="5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9" fontId="53" fillId="0" borderId="13" xfId="61" applyFont="1" applyFill="1" applyBorder="1" applyAlignment="1" applyProtection="1">
      <alignment/>
      <protection locked="0"/>
    </xf>
    <xf numFmtId="0" fontId="54" fillId="0" borderId="13" xfId="0" applyFont="1" applyBorder="1" applyAlignment="1">
      <alignment/>
    </xf>
    <xf numFmtId="0" fontId="53" fillId="0" borderId="13" xfId="0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171" fontId="56" fillId="0" borderId="19" xfId="0" applyNumberFormat="1" applyFont="1" applyFill="1" applyBorder="1" applyAlignment="1">
      <alignment/>
    </xf>
    <xf numFmtId="179" fontId="53" fillId="0" borderId="19" xfId="61" applyFont="1" applyFill="1" applyBorder="1" applyAlignment="1">
      <alignment/>
    </xf>
    <xf numFmtId="179" fontId="53" fillId="0" borderId="19" xfId="0" applyNumberFormat="1" applyFont="1" applyFill="1" applyBorder="1" applyAlignment="1">
      <alignment/>
    </xf>
    <xf numFmtId="0" fontId="53" fillId="0" borderId="19" xfId="0" applyFont="1" applyFill="1" applyBorder="1" applyAlignment="1">
      <alignment/>
    </xf>
    <xf numFmtId="178" fontId="5" fillId="0" borderId="19" xfId="46" applyFont="1" applyFill="1" applyBorder="1" applyAlignment="1">
      <alignment/>
    </xf>
    <xf numFmtId="183" fontId="54" fillId="0" borderId="19" xfId="0" applyNumberFormat="1" applyFont="1" applyBorder="1" applyAlignment="1">
      <alignment/>
    </xf>
    <xf numFmtId="0" fontId="3" fillId="0" borderId="0" xfId="61" applyNumberFormat="1" applyFont="1" applyFill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left"/>
    </xf>
    <xf numFmtId="3" fontId="3" fillId="0" borderId="20" xfId="61" applyNumberFormat="1" applyFont="1" applyFill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left"/>
    </xf>
    <xf numFmtId="0" fontId="3" fillId="0" borderId="21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79" fontId="3" fillId="0" borderId="15" xfId="61" applyFont="1" applyFill="1" applyBorder="1" applyAlignment="1" applyProtection="1">
      <alignment/>
      <protection/>
    </xf>
    <xf numFmtId="0" fontId="53" fillId="0" borderId="19" xfId="0" applyFont="1" applyFill="1" applyBorder="1" applyAlignment="1" applyProtection="1">
      <alignment horizontal="center"/>
      <protection/>
    </xf>
    <xf numFmtId="179" fontId="53" fillId="0" borderId="19" xfId="61" applyFont="1" applyFill="1" applyBorder="1" applyAlignment="1" applyProtection="1">
      <alignment/>
      <protection/>
    </xf>
    <xf numFmtId="179" fontId="53" fillId="0" borderId="15" xfId="61" applyFont="1" applyFill="1" applyBorder="1" applyAlignment="1" applyProtection="1">
      <alignment/>
      <protection/>
    </xf>
    <xf numFmtId="179" fontId="53" fillId="33" borderId="18" xfId="61" applyFont="1" applyFill="1" applyBorder="1" applyAlignment="1">
      <alignment/>
    </xf>
    <xf numFmtId="178" fontId="54" fillId="33" borderId="18" xfId="46" applyFont="1" applyFill="1" applyBorder="1" applyAlignment="1">
      <alignment/>
    </xf>
    <xf numFmtId="179" fontId="5" fillId="33" borderId="21" xfId="61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179" fontId="3" fillId="33" borderId="21" xfId="61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179" fontId="53" fillId="33" borderId="0" xfId="61" applyFont="1" applyFill="1" applyBorder="1" applyAlignment="1">
      <alignment horizontal="right"/>
    </xf>
    <xf numFmtId="171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178" fontId="53" fillId="0" borderId="21" xfId="46" applyFont="1" applyFill="1" applyBorder="1" applyAlignment="1" applyProtection="1">
      <alignment/>
      <protection locked="0"/>
    </xf>
    <xf numFmtId="178" fontId="3" fillId="0" borderId="21" xfId="46" applyFont="1" applyFill="1" applyBorder="1" applyAlignment="1" applyProtection="1">
      <alignment/>
      <protection locked="0"/>
    </xf>
    <xf numFmtId="178" fontId="53" fillId="33" borderId="0" xfId="46" applyFont="1" applyFill="1" applyBorder="1" applyAlignment="1" applyProtection="1">
      <alignment/>
      <protection/>
    </xf>
    <xf numFmtId="178" fontId="53" fillId="33" borderId="0" xfId="46" applyFont="1" applyFill="1" applyBorder="1" applyAlignment="1">
      <alignment/>
    </xf>
    <xf numFmtId="179" fontId="53" fillId="33" borderId="0" xfId="61" applyFont="1" applyFill="1" applyBorder="1" applyAlignment="1" applyProtection="1">
      <alignment/>
      <protection/>
    </xf>
    <xf numFmtId="0" fontId="3" fillId="34" borderId="15" xfId="0" applyFont="1" applyFill="1" applyBorder="1" applyAlignment="1">
      <alignment/>
    </xf>
    <xf numFmtId="0" fontId="57" fillId="0" borderId="16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2" xfId="0" applyFont="1" applyFill="1" applyBorder="1" applyAlignment="1" applyProtection="1">
      <alignment horizontal="center"/>
      <protection/>
    </xf>
    <xf numFmtId="178" fontId="53" fillId="0" borderId="0" xfId="46" applyFont="1" applyFill="1" applyBorder="1" applyAlignment="1" applyProtection="1">
      <alignment/>
      <protection locked="0"/>
    </xf>
    <xf numFmtId="0" fontId="56" fillId="33" borderId="18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179" fontId="53" fillId="33" borderId="18" xfId="61" applyFont="1" applyFill="1" applyBorder="1" applyAlignment="1" applyProtection="1">
      <alignment/>
      <protection/>
    </xf>
    <xf numFmtId="0" fontId="54" fillId="33" borderId="18" xfId="0" applyFont="1" applyFill="1" applyBorder="1" applyAlignment="1" applyProtection="1">
      <alignment horizontal="center"/>
      <protection/>
    </xf>
    <xf numFmtId="0" fontId="54" fillId="33" borderId="18" xfId="0" applyFont="1" applyFill="1" applyBorder="1" applyAlignment="1" applyProtection="1">
      <alignment/>
      <protection/>
    </xf>
    <xf numFmtId="0" fontId="53" fillId="33" borderId="21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179" fontId="53" fillId="33" borderId="20" xfId="0" applyNumberFormat="1" applyFont="1" applyFill="1" applyBorder="1" applyAlignment="1" applyProtection="1">
      <alignment/>
      <protection/>
    </xf>
    <xf numFmtId="0" fontId="53" fillId="33" borderId="20" xfId="0" applyFont="1" applyFill="1" applyBorder="1" applyAlignment="1" applyProtection="1">
      <alignment/>
      <protection/>
    </xf>
    <xf numFmtId="166" fontId="54" fillId="33" borderId="18" xfId="0" applyNumberFormat="1" applyFont="1" applyFill="1" applyBorder="1" applyAlignment="1" applyProtection="1">
      <alignment/>
      <protection/>
    </xf>
    <xf numFmtId="179" fontId="54" fillId="33" borderId="18" xfId="0" applyNumberFormat="1" applyFont="1" applyFill="1" applyBorder="1" applyAlignment="1" applyProtection="1">
      <alignment/>
      <protection/>
    </xf>
    <xf numFmtId="0" fontId="56" fillId="33" borderId="21" xfId="0" applyFont="1" applyFill="1" applyBorder="1" applyAlignment="1" applyProtection="1">
      <alignment/>
      <protection/>
    </xf>
    <xf numFmtId="179" fontId="53" fillId="33" borderId="21" xfId="61" applyFont="1" applyFill="1" applyBorder="1" applyAlignment="1" applyProtection="1">
      <alignment/>
      <protection/>
    </xf>
    <xf numFmtId="0" fontId="56" fillId="33" borderId="18" xfId="0" applyFont="1" applyFill="1" applyBorder="1" applyAlignment="1" applyProtection="1">
      <alignment horizontal="center"/>
      <protection/>
    </xf>
    <xf numFmtId="179" fontId="56" fillId="33" borderId="18" xfId="6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170" fontId="54" fillId="33" borderId="21" xfId="61" applyNumberFormat="1" applyFont="1" applyFill="1" applyBorder="1" applyAlignment="1" applyProtection="1">
      <alignment/>
      <protection/>
    </xf>
    <xf numFmtId="0" fontId="53" fillId="34" borderId="18" xfId="0" applyFont="1" applyFill="1" applyBorder="1" applyAlignment="1" applyProtection="1">
      <alignment horizontal="center"/>
      <protection locked="0"/>
    </xf>
    <xf numFmtId="178" fontId="53" fillId="34" borderId="18" xfId="46" applyFont="1" applyFill="1" applyBorder="1" applyAlignment="1" applyProtection="1">
      <alignment/>
      <protection locked="0"/>
    </xf>
    <xf numFmtId="179" fontId="54" fillId="33" borderId="18" xfId="61" applyFont="1" applyFill="1" applyBorder="1" applyAlignment="1" applyProtection="1">
      <alignment horizontal="center"/>
      <protection/>
    </xf>
    <xf numFmtId="0" fontId="56" fillId="33" borderId="18" xfId="0" applyFont="1" applyFill="1" applyBorder="1" applyAlignment="1" applyProtection="1">
      <alignment/>
      <protection/>
    </xf>
    <xf numFmtId="10" fontId="53" fillId="33" borderId="21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/>
      <protection/>
    </xf>
    <xf numFmtId="183" fontId="53" fillId="33" borderId="0" xfId="0" applyNumberFormat="1" applyFont="1" applyFill="1" applyBorder="1" applyAlignment="1" applyProtection="1">
      <alignment/>
      <protection/>
    </xf>
    <xf numFmtId="0" fontId="53" fillId="33" borderId="21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left"/>
      <protection/>
    </xf>
    <xf numFmtId="185" fontId="53" fillId="33" borderId="21" xfId="0" applyNumberFormat="1" applyFont="1" applyFill="1" applyBorder="1" applyAlignment="1" applyProtection="1">
      <alignment/>
      <protection/>
    </xf>
    <xf numFmtId="185" fontId="53" fillId="33" borderId="0" xfId="0" applyNumberFormat="1" applyFont="1" applyFill="1" applyBorder="1" applyAlignment="1" applyProtection="1">
      <alignment/>
      <protection/>
    </xf>
    <xf numFmtId="179" fontId="56" fillId="33" borderId="18" xfId="0" applyNumberFormat="1" applyFont="1" applyFill="1" applyBorder="1" applyAlignment="1" applyProtection="1">
      <alignment/>
      <protection/>
    </xf>
    <xf numFmtId="0" fontId="58" fillId="35" borderId="18" xfId="0" applyFont="1" applyFill="1" applyBorder="1" applyAlignment="1" applyProtection="1">
      <alignment/>
      <protection/>
    </xf>
    <xf numFmtId="170" fontId="59" fillId="35" borderId="18" xfId="0" applyNumberFormat="1" applyFont="1" applyFill="1" applyBorder="1" applyAlignment="1" applyProtection="1">
      <alignment/>
      <protection/>
    </xf>
    <xf numFmtId="10" fontId="58" fillId="35" borderId="21" xfId="0" applyNumberFormat="1" applyFont="1" applyFill="1" applyBorder="1" applyAlignment="1" applyProtection="1">
      <alignment/>
      <protection/>
    </xf>
    <xf numFmtId="179" fontId="54" fillId="33" borderId="18" xfId="61" applyFont="1" applyFill="1" applyBorder="1" applyAlignment="1" applyProtection="1">
      <alignment/>
      <protection/>
    </xf>
    <xf numFmtId="0" fontId="59" fillId="35" borderId="18" xfId="0" applyFont="1" applyFill="1" applyBorder="1" applyAlignment="1" applyProtection="1">
      <alignment horizontal="left"/>
      <protection/>
    </xf>
    <xf numFmtId="171" fontId="59" fillId="35" borderId="18" xfId="0" applyNumberFormat="1" applyFont="1" applyFill="1" applyBorder="1" applyAlignment="1" applyProtection="1">
      <alignment horizontal="left"/>
      <protection/>
    </xf>
    <xf numFmtId="179" fontId="59" fillId="35" borderId="18" xfId="61" applyFont="1" applyFill="1" applyBorder="1" applyAlignment="1" applyProtection="1">
      <alignment/>
      <protection/>
    </xf>
    <xf numFmtId="9" fontId="53" fillId="34" borderId="0" xfId="0" applyNumberFormat="1" applyFont="1" applyFill="1" applyBorder="1" applyAlignment="1" applyProtection="1">
      <alignment horizontal="center"/>
      <protection locked="0"/>
    </xf>
    <xf numFmtId="9" fontId="53" fillId="34" borderId="21" xfId="0" applyNumberFormat="1" applyFont="1" applyFill="1" applyBorder="1" applyAlignment="1" applyProtection="1">
      <alignment horizontal="center"/>
      <protection locked="0"/>
    </xf>
    <xf numFmtId="178" fontId="53" fillId="34" borderId="0" xfId="46" applyFont="1" applyFill="1" applyBorder="1" applyAlignment="1" applyProtection="1">
      <alignment/>
      <protection locked="0"/>
    </xf>
    <xf numFmtId="178" fontId="53" fillId="34" borderId="20" xfId="46" applyFont="1" applyFill="1" applyBorder="1" applyAlignment="1" applyProtection="1">
      <alignment/>
      <protection locked="0"/>
    </xf>
    <xf numFmtId="178" fontId="53" fillId="0" borderId="0" xfId="46" applyFont="1" applyBorder="1" applyAlignment="1" applyProtection="1">
      <alignment/>
      <protection locked="0"/>
    </xf>
    <xf numFmtId="178" fontId="56" fillId="33" borderId="18" xfId="46" applyFont="1" applyFill="1" applyBorder="1" applyAlignment="1" applyProtection="1">
      <alignment/>
      <protection/>
    </xf>
    <xf numFmtId="178" fontId="54" fillId="33" borderId="21" xfId="46" applyFont="1" applyFill="1" applyBorder="1" applyAlignment="1" applyProtection="1">
      <alignment/>
      <protection/>
    </xf>
    <xf numFmtId="178" fontId="53" fillId="33" borderId="18" xfId="46" applyFont="1" applyFill="1" applyBorder="1" applyAlignment="1">
      <alignment/>
    </xf>
    <xf numFmtId="0" fontId="60" fillId="0" borderId="0" xfId="0" applyFont="1" applyFill="1" applyBorder="1" applyAlignment="1" applyProtection="1">
      <alignment/>
      <protection locked="0"/>
    </xf>
    <xf numFmtId="0" fontId="57" fillId="0" borderId="16" xfId="0" applyFont="1" applyFill="1" applyBorder="1" applyAlignment="1" applyProtection="1">
      <alignment/>
      <protection locked="0"/>
    </xf>
    <xf numFmtId="0" fontId="61" fillId="0" borderId="16" xfId="0" applyFont="1" applyFill="1" applyBorder="1" applyAlignment="1" applyProtection="1">
      <alignment horizontal="center"/>
      <protection/>
    </xf>
    <xf numFmtId="0" fontId="61" fillId="0" borderId="16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0" fontId="57" fillId="0" borderId="16" xfId="0" applyFont="1" applyFill="1" applyBorder="1" applyAlignment="1" applyProtection="1">
      <alignment horizontal="center"/>
      <protection locked="0"/>
    </xf>
    <xf numFmtId="0" fontId="3" fillId="0" borderId="0" xfId="61" applyNumberFormat="1" applyFont="1" applyFill="1" applyBorder="1" applyAlignment="1" applyProtection="1">
      <alignment horizontal="right"/>
      <protection locked="0"/>
    </xf>
    <xf numFmtId="0" fontId="62" fillId="0" borderId="12" xfId="0" applyFont="1" applyFill="1" applyBorder="1" applyAlignment="1" applyProtection="1">
      <alignment vertical="top"/>
      <protection locked="0"/>
    </xf>
    <xf numFmtId="0" fontId="62" fillId="0" borderId="16" xfId="0" applyFont="1" applyFill="1" applyBorder="1" applyAlignment="1" applyProtection="1">
      <alignment vertical="top"/>
      <protection locked="0"/>
    </xf>
    <xf numFmtId="0" fontId="62" fillId="0" borderId="17" xfId="0" applyFont="1" applyFill="1" applyBorder="1" applyAlignment="1" applyProtection="1">
      <alignment vertical="top"/>
      <protection locked="0"/>
    </xf>
    <xf numFmtId="0" fontId="63" fillId="0" borderId="16" xfId="0" applyFont="1" applyFill="1" applyBorder="1" applyAlignment="1" applyProtection="1">
      <alignment/>
      <protection locked="0"/>
    </xf>
    <xf numFmtId="0" fontId="60" fillId="0" borderId="16" xfId="0" applyFont="1" applyFill="1" applyBorder="1" applyAlignment="1" applyProtection="1">
      <alignment/>
      <protection locked="0"/>
    </xf>
    <xf numFmtId="0" fontId="60" fillId="0" borderId="16" xfId="0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0" fillId="0" borderId="17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2" fontId="3" fillId="0" borderId="20" xfId="61" applyNumberFormat="1" applyFont="1" applyFill="1" applyBorder="1" applyAlignment="1" applyProtection="1">
      <alignment/>
      <protection locked="0"/>
    </xf>
    <xf numFmtId="0" fontId="57" fillId="0" borderId="16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3" fontId="53" fillId="33" borderId="18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179" fontId="3" fillId="0" borderId="20" xfId="61" applyNumberFormat="1" applyFont="1" applyFill="1" applyBorder="1" applyAlignment="1" applyProtection="1">
      <alignment/>
      <protection locked="0"/>
    </xf>
    <xf numFmtId="179" fontId="53" fillId="34" borderId="0" xfId="61" applyFont="1" applyFill="1" applyBorder="1" applyAlignment="1" applyProtection="1">
      <alignment/>
      <protection locked="0"/>
    </xf>
    <xf numFmtId="179" fontId="53" fillId="34" borderId="20" xfId="61" applyFont="1" applyFill="1" applyBorder="1" applyAlignment="1" applyProtection="1">
      <alignment/>
      <protection locked="0"/>
    </xf>
    <xf numFmtId="179" fontId="54" fillId="33" borderId="18" xfId="61" applyFont="1" applyFill="1" applyBorder="1" applyAlignment="1">
      <alignment/>
    </xf>
    <xf numFmtId="181" fontId="3" fillId="0" borderId="20" xfId="61" applyNumberFormat="1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0" fontId="53" fillId="33" borderId="18" xfId="0" applyFont="1" applyFill="1" applyBorder="1" applyAlignment="1" applyProtection="1">
      <alignment horizontal="left"/>
      <protection/>
    </xf>
    <xf numFmtId="0" fontId="56" fillId="33" borderId="18" xfId="0" applyFont="1" applyFill="1" applyBorder="1" applyAlignment="1" applyProtection="1">
      <alignment horizontal="left"/>
      <protection/>
    </xf>
    <xf numFmtId="179" fontId="56" fillId="33" borderId="18" xfId="61" applyFont="1" applyFill="1" applyBorder="1" applyAlignment="1" applyProtection="1">
      <alignment horizontal="right"/>
      <protection/>
    </xf>
    <xf numFmtId="0" fontId="54" fillId="33" borderId="18" xfId="0" applyFont="1" applyFill="1" applyBorder="1" applyAlignment="1" applyProtection="1">
      <alignment horizontal="right"/>
      <protection/>
    </xf>
    <xf numFmtId="171" fontId="54" fillId="33" borderId="18" xfId="0" applyNumberFormat="1" applyFont="1" applyFill="1" applyBorder="1" applyAlignment="1" applyProtection="1">
      <alignment horizontal="right"/>
      <protection/>
    </xf>
    <xf numFmtId="186" fontId="54" fillId="33" borderId="18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53" fillId="33" borderId="20" xfId="0" applyFont="1" applyFill="1" applyBorder="1" applyAlignment="1" applyProtection="1">
      <alignment horizontal="left"/>
      <protection/>
    </xf>
    <xf numFmtId="179" fontId="3" fillId="33" borderId="22" xfId="61" applyFont="1" applyFill="1" applyBorder="1" applyAlignment="1" applyProtection="1">
      <alignment horizontal="left"/>
      <protection/>
    </xf>
    <xf numFmtId="179" fontId="3" fillId="33" borderId="23" xfId="61" applyFont="1" applyFill="1" applyBorder="1" applyAlignment="1" applyProtection="1">
      <alignment horizontal="left"/>
      <protection/>
    </xf>
    <xf numFmtId="179" fontId="3" fillId="33" borderId="24" xfId="61" applyFont="1" applyFill="1" applyBorder="1" applyAlignment="1" applyProtection="1">
      <alignment horizontal="left"/>
      <protection/>
    </xf>
    <xf numFmtId="0" fontId="53" fillId="33" borderId="21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right"/>
    </xf>
    <xf numFmtId="0" fontId="57" fillId="36" borderId="10" xfId="0" applyFont="1" applyFill="1" applyBorder="1" applyAlignment="1" applyProtection="1">
      <alignment horizontal="center"/>
      <protection/>
    </xf>
    <xf numFmtId="0" fontId="57" fillId="36" borderId="13" xfId="0" applyFont="1" applyFill="1" applyBorder="1" applyAlignment="1" applyProtection="1">
      <alignment horizontal="center"/>
      <protection/>
    </xf>
    <xf numFmtId="0" fontId="57" fillId="36" borderId="14" xfId="0" applyFont="1" applyFill="1" applyBorder="1" applyAlignment="1" applyProtection="1">
      <alignment horizontal="center"/>
      <protection/>
    </xf>
    <xf numFmtId="179" fontId="3" fillId="33" borderId="25" xfId="61" applyFont="1" applyFill="1" applyBorder="1" applyAlignment="1" applyProtection="1">
      <alignment horizontal="left"/>
      <protection/>
    </xf>
    <xf numFmtId="179" fontId="3" fillId="33" borderId="26" xfId="61" applyFont="1" applyFill="1" applyBorder="1" applyAlignment="1" applyProtection="1">
      <alignment horizontal="left"/>
      <protection/>
    </xf>
    <xf numFmtId="179" fontId="3" fillId="33" borderId="27" xfId="61" applyFont="1" applyFill="1" applyBorder="1" applyAlignment="1" applyProtection="1">
      <alignment horizontal="left"/>
      <protection/>
    </xf>
    <xf numFmtId="179" fontId="3" fillId="33" borderId="0" xfId="61" applyFont="1" applyFill="1" applyBorder="1" applyAlignment="1" applyProtection="1">
      <alignment horizontal="left"/>
      <protection/>
    </xf>
    <xf numFmtId="0" fontId="57" fillId="0" borderId="16" xfId="0" applyFont="1" applyFill="1" applyBorder="1" applyAlignment="1" applyProtection="1">
      <alignment horizontal="center"/>
      <protection locked="0"/>
    </xf>
    <xf numFmtId="0" fontId="62" fillId="0" borderId="12" xfId="0" applyFont="1" applyFill="1" applyBorder="1" applyAlignment="1" applyProtection="1">
      <alignment horizontal="center"/>
      <protection locked="0"/>
    </xf>
    <xf numFmtId="0" fontId="62" fillId="0" borderId="16" xfId="0" applyFont="1" applyFill="1" applyBorder="1" applyAlignment="1" applyProtection="1">
      <alignment horizontal="center"/>
      <protection locked="0"/>
    </xf>
    <xf numFmtId="0" fontId="62" fillId="0" borderId="17" xfId="0" applyFont="1" applyFill="1" applyBorder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wrapText="1"/>
      <protection locked="0"/>
    </xf>
    <xf numFmtId="0" fontId="60" fillId="0" borderId="0" xfId="0" applyFont="1" applyFill="1" applyBorder="1" applyAlignment="1" applyProtection="1">
      <alignment horizontal="center" wrapText="1"/>
      <protection locked="0"/>
    </xf>
    <xf numFmtId="0" fontId="63" fillId="0" borderId="0" xfId="0" applyFont="1" applyFill="1" applyBorder="1" applyAlignment="1" applyProtection="1">
      <alignment horizontal="center" vertical="top" wrapText="1"/>
      <protection locked="0"/>
    </xf>
    <xf numFmtId="0" fontId="60" fillId="0" borderId="16" xfId="0" applyFont="1" applyFill="1" applyBorder="1" applyAlignment="1" applyProtection="1">
      <alignment horizontal="center"/>
      <protection locked="0"/>
    </xf>
    <xf numFmtId="0" fontId="63" fillId="0" borderId="16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 wrapText="1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60" fillId="0" borderId="12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SheetLayoutView="100" zoomScalePageLayoutView="90" workbookViewId="0" topLeftCell="A19">
      <selection activeCell="C55" sqref="C55"/>
    </sheetView>
  </sheetViews>
  <sheetFormatPr defaultColWidth="9.140625" defaultRowHeight="15"/>
  <cols>
    <col min="1" max="1" width="3.421875" style="0" customWidth="1"/>
    <col min="2" max="2" width="18.00390625" style="3" customWidth="1"/>
    <col min="3" max="3" width="19.28125" style="3" customWidth="1"/>
    <col min="4" max="4" width="24.28125" style="3" customWidth="1"/>
    <col min="5" max="5" width="19.140625" style="3" customWidth="1"/>
    <col min="6" max="6" width="18.140625" style="3" customWidth="1"/>
    <col min="7" max="7" width="13.140625" style="3" customWidth="1"/>
    <col min="8" max="8" width="15.710937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97" t="s">
        <v>63</v>
      </c>
      <c r="C2" s="197"/>
      <c r="D2" s="197"/>
      <c r="E2" s="197"/>
      <c r="F2" s="197"/>
      <c r="G2" s="197"/>
      <c r="H2" s="197"/>
      <c r="I2" s="99"/>
    </row>
    <row r="3" spans="1:10" ht="6.7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73.4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v>1468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1468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26" t="s">
        <v>19</v>
      </c>
      <c r="C49" s="141"/>
      <c r="D49" s="126"/>
      <c r="E49" s="94"/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spans="1:10" ht="15.75" thickTop="1">
      <c r="A61" s="1"/>
      <c r="B61" s="58"/>
      <c r="C61" s="58"/>
      <c r="D61" s="28"/>
      <c r="E61" s="9"/>
      <c r="F61" s="5"/>
      <c r="G61" s="10"/>
      <c r="H61" s="2"/>
      <c r="I61" s="2"/>
      <c r="J61" s="2"/>
    </row>
  </sheetData>
  <sheetProtection/>
  <mergeCells count="28">
    <mergeCell ref="A1:I1"/>
    <mergeCell ref="B6:D6"/>
    <mergeCell ref="B7:D7"/>
    <mergeCell ref="B8:D8"/>
    <mergeCell ref="B9:D9"/>
    <mergeCell ref="B2:H2"/>
    <mergeCell ref="B33:E33"/>
    <mergeCell ref="B10:D10"/>
    <mergeCell ref="B15:C15"/>
    <mergeCell ref="B22:C22"/>
    <mergeCell ref="B26:E26"/>
    <mergeCell ref="B27:E27"/>
    <mergeCell ref="G40:H40"/>
    <mergeCell ref="G41:H41"/>
    <mergeCell ref="B44:D44"/>
    <mergeCell ref="B48:D48"/>
    <mergeCell ref="B51:D51"/>
    <mergeCell ref="B28:E28"/>
    <mergeCell ref="B29:E29"/>
    <mergeCell ref="B30:E30"/>
    <mergeCell ref="B31:E31"/>
    <mergeCell ref="B32:E32"/>
    <mergeCell ref="B52:D52"/>
    <mergeCell ref="B53:D53"/>
    <mergeCell ref="B54:D54"/>
    <mergeCell ref="B56:D56"/>
    <mergeCell ref="B57:D57"/>
    <mergeCell ref="B34:E34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52">
      <selection activeCell="C55" sqref="C55"/>
    </sheetView>
  </sheetViews>
  <sheetFormatPr defaultColWidth="9.140625" defaultRowHeight="15"/>
  <cols>
    <col min="1" max="1" width="5.8515625" style="0" customWidth="1"/>
    <col min="2" max="2" width="20.8515625" style="0" customWidth="1"/>
    <col min="3" max="3" width="19.140625" style="0" customWidth="1"/>
    <col min="4" max="4" width="27.28125" style="0" customWidth="1"/>
    <col min="5" max="5" width="13.00390625" style="0" customWidth="1"/>
    <col min="6" max="6" width="17.7109375" style="0" customWidth="1"/>
    <col min="7" max="7" width="12.7109375" style="0" customWidth="1"/>
    <col min="8" max="8" width="11.28125" style="0" customWidth="1"/>
    <col min="9" max="9" width="9.8515625" style="0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59" t="s">
        <v>51</v>
      </c>
      <c r="C2" s="161"/>
      <c r="D2" s="162"/>
      <c r="E2" s="160"/>
      <c r="F2" s="160"/>
      <c r="G2" s="161"/>
      <c r="H2" s="161"/>
      <c r="I2" s="163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77</v>
      </c>
      <c r="C5" s="61">
        <v>2012</v>
      </c>
      <c r="D5" s="61">
        <v>24</v>
      </c>
      <c r="E5" s="93">
        <v>85000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34.98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175">
        <f>E9*E8</f>
        <v>699.5999999999999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>
        <v>0</v>
      </c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>
        <v>0</v>
      </c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699.5999999999999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/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B10:D10"/>
    <mergeCell ref="B27:E27"/>
    <mergeCell ref="B30:E30"/>
    <mergeCell ref="B31:E31"/>
    <mergeCell ref="B32:E32"/>
    <mergeCell ref="A1:I1"/>
    <mergeCell ref="B6:D6"/>
    <mergeCell ref="B7:D7"/>
    <mergeCell ref="B8:D8"/>
    <mergeCell ref="B9:D9"/>
    <mergeCell ref="B28:E28"/>
    <mergeCell ref="G40:H40"/>
    <mergeCell ref="G41:H41"/>
    <mergeCell ref="B51:D51"/>
    <mergeCell ref="B52:D52"/>
    <mergeCell ref="B48:D48"/>
    <mergeCell ref="B29:E29"/>
    <mergeCell ref="B44:D44"/>
    <mergeCell ref="B53:D53"/>
    <mergeCell ref="B54:D54"/>
    <mergeCell ref="B56:D56"/>
    <mergeCell ref="B57:D57"/>
    <mergeCell ref="B15:C15"/>
    <mergeCell ref="B22:C22"/>
    <mergeCell ref="B33:E33"/>
    <mergeCell ref="B34:E34"/>
    <mergeCell ref="B26:E2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37">
      <selection activeCell="M77" sqref="M77:M78"/>
    </sheetView>
  </sheetViews>
  <sheetFormatPr defaultColWidth="9.140625" defaultRowHeight="15"/>
  <cols>
    <col min="1" max="1" width="3.421875" style="0" customWidth="1"/>
    <col min="2" max="2" width="13.00390625" style="3" customWidth="1"/>
    <col min="3" max="3" width="16.00390625" style="3" customWidth="1"/>
    <col min="4" max="4" width="29.00390625" style="3" customWidth="1"/>
    <col min="5" max="5" width="18.57421875" style="3" customWidth="1"/>
    <col min="6" max="6" width="17.140625" style="3" customWidth="1"/>
    <col min="7" max="7" width="16.8515625" style="3" customWidth="1"/>
    <col min="8" max="8" width="15.851562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204" t="s">
        <v>52</v>
      </c>
      <c r="C2" s="204"/>
      <c r="D2" s="204"/>
      <c r="E2" s="204"/>
      <c r="F2" s="204"/>
      <c r="G2" s="204"/>
      <c r="H2" s="204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45.3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906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 t="s">
        <v>72</v>
      </c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 t="s">
        <v>71</v>
      </c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 t="s">
        <v>70</v>
      </c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906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8">
    <mergeCell ref="B27:E27"/>
    <mergeCell ref="A1:I1"/>
    <mergeCell ref="B6:D6"/>
    <mergeCell ref="B7:D7"/>
    <mergeCell ref="B8:D8"/>
    <mergeCell ref="B9:D9"/>
    <mergeCell ref="B10:D10"/>
    <mergeCell ref="B15:C15"/>
    <mergeCell ref="G40:H40"/>
    <mergeCell ref="G41:H41"/>
    <mergeCell ref="B53:D53"/>
    <mergeCell ref="B54:D54"/>
    <mergeCell ref="B2:H2"/>
    <mergeCell ref="B48:D48"/>
    <mergeCell ref="B28:E28"/>
    <mergeCell ref="B29:E29"/>
    <mergeCell ref="B30:E30"/>
    <mergeCell ref="B31:E31"/>
    <mergeCell ref="B51:D51"/>
    <mergeCell ref="B52:D52"/>
    <mergeCell ref="B56:D56"/>
    <mergeCell ref="B57:D57"/>
    <mergeCell ref="B22:C22"/>
    <mergeCell ref="B32:E32"/>
    <mergeCell ref="B33:E33"/>
    <mergeCell ref="B34:E34"/>
    <mergeCell ref="B44:D44"/>
    <mergeCell ref="B26:E26"/>
  </mergeCells>
  <printOptions/>
  <pageMargins left="0.511811024" right="0.511811024" top="0.787401575" bottom="0.787401575" header="0.31496062" footer="0.31496062"/>
  <pageSetup fitToHeight="1" fitToWidth="1"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PageLayoutView="85" workbookViewId="0" topLeftCell="A19">
      <selection activeCell="C55" sqref="C55"/>
    </sheetView>
  </sheetViews>
  <sheetFormatPr defaultColWidth="9.140625" defaultRowHeight="15"/>
  <cols>
    <col min="1" max="1" width="3.421875" style="0" customWidth="1"/>
    <col min="2" max="2" width="14.421875" style="3" customWidth="1"/>
    <col min="3" max="3" width="10.57421875" style="3" bestFit="1" customWidth="1"/>
    <col min="4" max="4" width="24.421875" style="3" customWidth="1"/>
    <col min="5" max="5" width="22.7109375" style="3" customWidth="1"/>
    <col min="6" max="6" width="17.57421875" style="3" customWidth="1"/>
    <col min="7" max="7" width="18.7109375" style="3" customWidth="1"/>
    <col min="8" max="8" width="15.0039062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51"/>
      <c r="C2" s="151"/>
      <c r="D2" s="152" t="s">
        <v>53</v>
      </c>
      <c r="E2" s="152"/>
      <c r="F2" s="152"/>
      <c r="G2" s="151"/>
      <c r="H2" s="151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73.6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1472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1472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B27:E27"/>
    <mergeCell ref="B31:E31"/>
    <mergeCell ref="B44:D44"/>
    <mergeCell ref="A1:I1"/>
    <mergeCell ref="B6:D6"/>
    <mergeCell ref="B7:D7"/>
    <mergeCell ref="B8:D8"/>
    <mergeCell ref="B9:D9"/>
    <mergeCell ref="B29:E29"/>
    <mergeCell ref="B10:D10"/>
    <mergeCell ref="B26:E26"/>
    <mergeCell ref="G40:H40"/>
    <mergeCell ref="G41:H41"/>
    <mergeCell ref="B51:D51"/>
    <mergeCell ref="B52:D52"/>
    <mergeCell ref="B48:D48"/>
    <mergeCell ref="B15:C15"/>
    <mergeCell ref="B22:C22"/>
    <mergeCell ref="B32:E32"/>
    <mergeCell ref="B28:E28"/>
    <mergeCell ref="B30:E30"/>
    <mergeCell ref="B53:D53"/>
    <mergeCell ref="B54:D54"/>
    <mergeCell ref="B56:D56"/>
    <mergeCell ref="B57:D57"/>
    <mergeCell ref="B33:E33"/>
    <mergeCell ref="B34:E34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36">
      <selection activeCell="C55" sqref="C55"/>
    </sheetView>
  </sheetViews>
  <sheetFormatPr defaultColWidth="9.140625" defaultRowHeight="15"/>
  <cols>
    <col min="1" max="1" width="3.421875" style="0" customWidth="1"/>
    <col min="2" max="2" width="14.28125" style="3" customWidth="1"/>
    <col min="3" max="3" width="12.00390625" style="3" customWidth="1"/>
    <col min="4" max="4" width="24.57421875" style="3" customWidth="1"/>
    <col min="5" max="5" width="19.7109375" style="3" customWidth="1"/>
    <col min="6" max="6" width="24.140625" style="3" customWidth="1"/>
    <col min="7" max="7" width="19.00390625" style="3" customWidth="1"/>
    <col min="8" max="8" width="16.5742187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98"/>
      <c r="C2" s="98"/>
      <c r="D2" s="205" t="s">
        <v>54</v>
      </c>
      <c r="E2" s="205"/>
      <c r="F2" s="205"/>
      <c r="G2" s="98"/>
      <c r="H2" s="98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50.7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1014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>
        <v>0</v>
      </c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1014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8">
    <mergeCell ref="B48:D48"/>
    <mergeCell ref="B51:D51"/>
    <mergeCell ref="A1:I1"/>
    <mergeCell ref="D2:F2"/>
    <mergeCell ref="B30:E30"/>
    <mergeCell ref="B31:E31"/>
    <mergeCell ref="B32:E32"/>
    <mergeCell ref="B10:D10"/>
    <mergeCell ref="G40:H40"/>
    <mergeCell ref="G41:H41"/>
    <mergeCell ref="B9:D9"/>
    <mergeCell ref="B8:D8"/>
    <mergeCell ref="B7:D7"/>
    <mergeCell ref="B6:D6"/>
    <mergeCell ref="B27:E27"/>
    <mergeCell ref="B28:E28"/>
    <mergeCell ref="B29:E29"/>
    <mergeCell ref="B26:E26"/>
    <mergeCell ref="B54:D54"/>
    <mergeCell ref="B56:D56"/>
    <mergeCell ref="B57:D57"/>
    <mergeCell ref="B15:C15"/>
    <mergeCell ref="B22:C22"/>
    <mergeCell ref="B33:E33"/>
    <mergeCell ref="B34:E34"/>
    <mergeCell ref="B53:D53"/>
    <mergeCell ref="B44:D44"/>
    <mergeCell ref="B52:D52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16">
      <selection activeCell="C55" sqref="C55"/>
    </sheetView>
  </sheetViews>
  <sheetFormatPr defaultColWidth="9.140625" defaultRowHeight="15"/>
  <cols>
    <col min="1" max="1" width="3.421875" style="0" customWidth="1"/>
    <col min="2" max="2" width="12.28125" style="3" customWidth="1"/>
    <col min="3" max="3" width="16.7109375" style="3" customWidth="1"/>
    <col min="4" max="4" width="24.7109375" style="3" customWidth="1"/>
    <col min="5" max="5" width="23.421875" style="3" customWidth="1"/>
    <col min="6" max="6" width="17.8515625" style="3" customWidth="1"/>
    <col min="7" max="7" width="18.421875" style="3" customWidth="1"/>
    <col min="8" max="8" width="17.2812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98"/>
      <c r="C2" s="98"/>
      <c r="D2" s="160" t="s">
        <v>55</v>
      </c>
      <c r="E2" s="150"/>
      <c r="F2" s="150"/>
      <c r="G2" s="98"/>
      <c r="H2" s="98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77.3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1546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1546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A1:I1"/>
    <mergeCell ref="B6:D6"/>
    <mergeCell ref="B7:D7"/>
    <mergeCell ref="B8:D8"/>
    <mergeCell ref="B31:E31"/>
    <mergeCell ref="B9:D9"/>
    <mergeCell ref="B10:D10"/>
    <mergeCell ref="B28:E28"/>
    <mergeCell ref="B29:E29"/>
    <mergeCell ref="B30:E30"/>
    <mergeCell ref="G40:H40"/>
    <mergeCell ref="G41:H41"/>
    <mergeCell ref="B48:D48"/>
    <mergeCell ref="B26:E26"/>
    <mergeCell ref="B27:E27"/>
    <mergeCell ref="B44:D44"/>
    <mergeCell ref="B32:E32"/>
    <mergeCell ref="B52:D52"/>
    <mergeCell ref="B53:D53"/>
    <mergeCell ref="B54:D54"/>
    <mergeCell ref="B56:D56"/>
    <mergeCell ref="B57:D57"/>
    <mergeCell ref="B15:C15"/>
    <mergeCell ref="B22:C22"/>
    <mergeCell ref="B33:E33"/>
    <mergeCell ref="B34:E34"/>
    <mergeCell ref="B51:D51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31">
      <selection activeCell="B56" sqref="B56:D56"/>
    </sheetView>
  </sheetViews>
  <sheetFormatPr defaultColWidth="9.140625" defaultRowHeight="15"/>
  <cols>
    <col min="1" max="1" width="3.421875" style="0" customWidth="1"/>
    <col min="2" max="2" width="10.421875" style="3" customWidth="1"/>
    <col min="3" max="3" width="18.00390625" style="3" customWidth="1"/>
    <col min="4" max="4" width="25.140625" style="3" customWidth="1"/>
    <col min="5" max="5" width="17.8515625" style="3" customWidth="1"/>
    <col min="6" max="6" width="17.00390625" style="3" customWidth="1"/>
    <col min="7" max="7" width="19.421875" style="3" customWidth="1"/>
    <col min="8" max="8" width="21.0039062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98"/>
      <c r="C2" s="98"/>
      <c r="D2" s="166" t="s">
        <v>56</v>
      </c>
      <c r="E2" s="150"/>
      <c r="F2" s="150"/>
      <c r="G2" s="98"/>
      <c r="H2" s="98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125.4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2508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2508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>
        <v>0.18</v>
      </c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/>
      <c r="C56" s="176"/>
      <c r="D56" s="176"/>
      <c r="E56" s="96">
        <v>18684</v>
      </c>
      <c r="F56" s="96"/>
      <c r="G56" s="96">
        <f>E56/12</f>
        <v>1557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B32:E32"/>
    <mergeCell ref="A1:I1"/>
    <mergeCell ref="B6:D6"/>
    <mergeCell ref="B7:D7"/>
    <mergeCell ref="B8:D8"/>
    <mergeCell ref="B9:D9"/>
    <mergeCell ref="B28:E28"/>
    <mergeCell ref="B10:D10"/>
    <mergeCell ref="B26:E26"/>
    <mergeCell ref="B22:C22"/>
    <mergeCell ref="G40:H40"/>
    <mergeCell ref="G41:H41"/>
    <mergeCell ref="B48:D48"/>
    <mergeCell ref="B51:D51"/>
    <mergeCell ref="B15:C15"/>
    <mergeCell ref="B27:E27"/>
    <mergeCell ref="B44:D44"/>
    <mergeCell ref="B29:E29"/>
    <mergeCell ref="B30:E30"/>
    <mergeCell ref="B31:E31"/>
    <mergeCell ref="B52:D52"/>
    <mergeCell ref="B53:D53"/>
    <mergeCell ref="B54:D54"/>
    <mergeCell ref="B56:D56"/>
    <mergeCell ref="B57:D57"/>
    <mergeCell ref="B33:E33"/>
    <mergeCell ref="B34:E34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22">
      <selection activeCell="C55" sqref="C55"/>
    </sheetView>
  </sheetViews>
  <sheetFormatPr defaultColWidth="9.140625" defaultRowHeight="15"/>
  <cols>
    <col min="1" max="1" width="5.8515625" style="0" customWidth="1"/>
    <col min="2" max="3" width="16.8515625" style="3" customWidth="1"/>
    <col min="4" max="4" width="25.140625" style="3" customWidth="1"/>
    <col min="5" max="5" width="21.28125" style="3" customWidth="1"/>
    <col min="6" max="6" width="17.57421875" style="3" customWidth="1"/>
    <col min="7" max="7" width="15.8515625" style="3" customWidth="1"/>
    <col min="8" max="8" width="14.7109375" style="3" customWidth="1"/>
    <col min="9" max="9" width="10.8515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98"/>
      <c r="C2" s="98"/>
      <c r="D2" s="154" t="s">
        <v>57</v>
      </c>
      <c r="E2" s="150"/>
      <c r="F2" s="150"/>
      <c r="G2" s="98"/>
      <c r="H2" s="98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75</v>
      </c>
      <c r="C5" s="61">
        <v>2012</v>
      </c>
      <c r="D5" s="61">
        <v>24</v>
      </c>
      <c r="E5" s="93">
        <v>85000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79.2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1584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1584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 t="s">
        <v>78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A1:I1"/>
    <mergeCell ref="B48:D48"/>
    <mergeCell ref="B27:E27"/>
    <mergeCell ref="B28:E28"/>
    <mergeCell ref="B29:E29"/>
    <mergeCell ref="B44:D44"/>
    <mergeCell ref="B33:E33"/>
    <mergeCell ref="B34:E34"/>
    <mergeCell ref="G40:H40"/>
    <mergeCell ref="G41:H41"/>
    <mergeCell ref="B6:D6"/>
    <mergeCell ref="B7:D7"/>
    <mergeCell ref="B8:D8"/>
    <mergeCell ref="B9:D9"/>
    <mergeCell ref="B26:E26"/>
    <mergeCell ref="B10:D10"/>
    <mergeCell ref="B15:C15"/>
    <mergeCell ref="B22:C22"/>
    <mergeCell ref="B30:E30"/>
    <mergeCell ref="B31:E31"/>
    <mergeCell ref="B32:E32"/>
    <mergeCell ref="B51:D51"/>
    <mergeCell ref="B52:D52"/>
    <mergeCell ref="B53:D53"/>
    <mergeCell ref="B54:D54"/>
    <mergeCell ref="B56:D56"/>
    <mergeCell ref="B57:D57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workbookViewId="0" topLeftCell="A1">
      <selection activeCell="C55" sqref="C55"/>
    </sheetView>
  </sheetViews>
  <sheetFormatPr defaultColWidth="9.140625" defaultRowHeight="15"/>
  <cols>
    <col min="1" max="1" width="3.421875" style="0" customWidth="1"/>
    <col min="2" max="2" width="15.421875" style="3" customWidth="1"/>
    <col min="3" max="3" width="19.140625" style="3" customWidth="1"/>
    <col min="4" max="4" width="22.421875" style="3" customWidth="1"/>
    <col min="5" max="5" width="18.28125" style="3" customWidth="1"/>
    <col min="6" max="6" width="19.140625" style="3" customWidth="1"/>
    <col min="7" max="7" width="14.28125" style="3" customWidth="1"/>
    <col min="8" max="8" width="15.5742187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97" t="s">
        <v>58</v>
      </c>
      <c r="C2" s="197"/>
      <c r="D2" s="197"/>
      <c r="E2" s="197"/>
      <c r="F2" s="197"/>
      <c r="G2" s="197"/>
      <c r="H2" s="197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75</v>
      </c>
      <c r="C5" s="61">
        <v>2012</v>
      </c>
      <c r="D5" s="61">
        <v>24</v>
      </c>
      <c r="E5" s="93">
        <v>85000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54.9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1098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>
        <v>0</v>
      </c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1098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 t="s">
        <v>78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8">
    <mergeCell ref="B30:E30"/>
    <mergeCell ref="B31:E31"/>
    <mergeCell ref="A1:I1"/>
    <mergeCell ref="B2:H2"/>
    <mergeCell ref="B26:E26"/>
    <mergeCell ref="B27:E27"/>
    <mergeCell ref="B28:E28"/>
    <mergeCell ref="B6:D6"/>
    <mergeCell ref="B7:D7"/>
    <mergeCell ref="B8:D8"/>
    <mergeCell ref="B9:D9"/>
    <mergeCell ref="B10:D10"/>
    <mergeCell ref="B15:C15"/>
    <mergeCell ref="B22:C22"/>
    <mergeCell ref="B29:E29"/>
    <mergeCell ref="B32:E32"/>
    <mergeCell ref="B33:E33"/>
    <mergeCell ref="B34:E34"/>
    <mergeCell ref="G40:H40"/>
    <mergeCell ref="G41:H41"/>
    <mergeCell ref="B48:D48"/>
    <mergeCell ref="B44:D44"/>
    <mergeCell ref="B51:D51"/>
    <mergeCell ref="B52:D52"/>
    <mergeCell ref="B53:D53"/>
    <mergeCell ref="B54:D54"/>
    <mergeCell ref="B56:D56"/>
    <mergeCell ref="B57:D57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workbookViewId="0" topLeftCell="A28">
      <selection activeCell="L70" sqref="L70"/>
    </sheetView>
  </sheetViews>
  <sheetFormatPr defaultColWidth="9.140625" defaultRowHeight="15"/>
  <cols>
    <col min="1" max="1" width="3.421875" style="0" customWidth="1"/>
    <col min="2" max="2" width="15.28125" style="3" customWidth="1"/>
    <col min="3" max="3" width="12.57421875" style="3" customWidth="1"/>
    <col min="4" max="4" width="22.421875" style="3" customWidth="1"/>
    <col min="5" max="5" width="18.57421875" style="3" customWidth="1"/>
    <col min="6" max="6" width="28.8515625" style="3" customWidth="1"/>
    <col min="7" max="7" width="18.7109375" style="3" customWidth="1"/>
    <col min="8" max="8" width="17.28125" style="3" customWidth="1"/>
    <col min="9" max="9" width="2.00390625" style="3" customWidth="1"/>
    <col min="10" max="10" width="2.421875" style="3" customWidth="1"/>
  </cols>
  <sheetData>
    <row r="1" spans="1:9" ht="30.75" customHeight="1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8.25" customHeight="1">
      <c r="A2" s="206" t="s">
        <v>59</v>
      </c>
      <c r="B2" s="206"/>
      <c r="C2" s="206"/>
      <c r="D2" s="206"/>
      <c r="E2" s="206"/>
      <c r="F2" s="206"/>
      <c r="G2" s="206"/>
      <c r="H2" s="206"/>
      <c r="I2" s="206"/>
    </row>
    <row r="3" spans="1:10" ht="16.5" customHeight="1">
      <c r="A3" s="206"/>
      <c r="B3" s="206"/>
      <c r="C3" s="206"/>
      <c r="D3" s="206"/>
      <c r="E3" s="206"/>
      <c r="F3" s="206"/>
      <c r="G3" s="206"/>
      <c r="H3" s="206"/>
      <c r="I3" s="206"/>
      <c r="J3" s="2"/>
    </row>
    <row r="4" spans="1:10" ht="14.25" customHeight="1">
      <c r="A4" s="62"/>
      <c r="B4" s="63"/>
      <c r="C4" s="63"/>
      <c r="D4" s="63"/>
      <c r="E4" s="63"/>
      <c r="F4" s="63"/>
      <c r="G4" s="63"/>
      <c r="H4" s="63"/>
      <c r="I4" s="64"/>
      <c r="J4" s="2"/>
    </row>
    <row r="5" spans="1:10" ht="15">
      <c r="A5" s="65"/>
      <c r="B5" s="76" t="s">
        <v>0</v>
      </c>
      <c r="C5" s="77" t="s">
        <v>1</v>
      </c>
      <c r="D5" s="77" t="s">
        <v>18</v>
      </c>
      <c r="E5" s="77" t="s">
        <v>2</v>
      </c>
      <c r="F5" s="79"/>
      <c r="G5" s="79"/>
      <c r="H5" s="79"/>
      <c r="I5" s="66"/>
      <c r="J5" s="5"/>
    </row>
    <row r="6" spans="1:10" ht="15">
      <c r="A6" s="65"/>
      <c r="B6" s="78" t="s">
        <v>75</v>
      </c>
      <c r="C6" s="61">
        <v>2012</v>
      </c>
      <c r="D6" s="61">
        <v>24</v>
      </c>
      <c r="E6" s="93">
        <v>85000</v>
      </c>
      <c r="F6" s="79"/>
      <c r="G6" s="79"/>
      <c r="H6" s="79"/>
      <c r="I6" s="70"/>
      <c r="J6" s="6"/>
    </row>
    <row r="7" spans="1:10" ht="15">
      <c r="A7" s="65"/>
      <c r="B7" s="193" t="s">
        <v>15</v>
      </c>
      <c r="C7" s="194"/>
      <c r="D7" s="195"/>
      <c r="E7" s="57">
        <v>200</v>
      </c>
      <c r="F7" s="88"/>
      <c r="G7" s="88"/>
      <c r="H7" s="88"/>
      <c r="I7" s="70"/>
      <c r="J7" s="6"/>
    </row>
    <row r="8" spans="1:10" ht="15">
      <c r="A8" s="65"/>
      <c r="B8" s="193" t="s">
        <v>14</v>
      </c>
      <c r="C8" s="194"/>
      <c r="D8" s="195"/>
      <c r="E8" s="57">
        <v>10</v>
      </c>
      <c r="F8" s="88"/>
      <c r="G8" s="88"/>
      <c r="H8" s="88"/>
      <c r="I8" s="70"/>
      <c r="J8" s="6"/>
    </row>
    <row r="9" spans="1:10" ht="15">
      <c r="A9" s="65"/>
      <c r="B9" s="193" t="s">
        <v>16</v>
      </c>
      <c r="C9" s="194"/>
      <c r="D9" s="195"/>
      <c r="E9" s="57">
        <v>20</v>
      </c>
      <c r="F9" s="88"/>
      <c r="G9" s="88"/>
      <c r="H9" s="88"/>
      <c r="I9" s="70"/>
      <c r="J9" s="6"/>
    </row>
    <row r="10" spans="1:10" ht="15">
      <c r="A10" s="65"/>
      <c r="B10" s="196" t="s">
        <v>31</v>
      </c>
      <c r="C10" s="196"/>
      <c r="D10" s="196"/>
      <c r="E10" s="155">
        <v>114.4</v>
      </c>
      <c r="F10" s="88"/>
      <c r="G10" s="88"/>
      <c r="H10" s="88"/>
      <c r="I10" s="70"/>
      <c r="J10" s="6"/>
    </row>
    <row r="11" spans="1:10" ht="15">
      <c r="A11" s="65"/>
      <c r="B11" s="185" t="s">
        <v>17</v>
      </c>
      <c r="C11" s="186"/>
      <c r="D11" s="187"/>
      <c r="E11" s="59">
        <f>E10*E9</f>
        <v>2288</v>
      </c>
      <c r="F11" s="88"/>
      <c r="G11" s="88"/>
      <c r="H11" s="88"/>
      <c r="I11" s="70"/>
      <c r="J11" s="6"/>
    </row>
    <row r="12" spans="1:10" ht="6.75" customHeight="1" thickBot="1">
      <c r="A12" s="67"/>
      <c r="B12" s="68"/>
      <c r="C12" s="69"/>
      <c r="D12" s="69"/>
      <c r="E12" s="8"/>
      <c r="F12" s="71"/>
      <c r="G12" s="71"/>
      <c r="H12" s="72"/>
      <c r="I12" s="73"/>
      <c r="J12" s="6"/>
    </row>
    <row r="13" spans="1:10" ht="2.25" customHeight="1" thickBot="1" thickTop="1">
      <c r="A13" s="45"/>
      <c r="B13" s="47"/>
      <c r="C13" s="14"/>
      <c r="D13" s="14"/>
      <c r="E13" s="46"/>
      <c r="F13" s="48"/>
      <c r="G13" s="48"/>
      <c r="H13" s="46"/>
      <c r="I13" s="46"/>
      <c r="J13" s="6"/>
    </row>
    <row r="14" spans="1:10" ht="6.75" customHeight="1" thickTop="1">
      <c r="A14" s="11"/>
      <c r="B14" s="30"/>
      <c r="C14" s="30"/>
      <c r="D14" s="30"/>
      <c r="E14" s="30"/>
      <c r="F14" s="30"/>
      <c r="G14" s="30"/>
      <c r="H14" s="30"/>
      <c r="I14" s="37"/>
      <c r="J14" s="2"/>
    </row>
    <row r="15" spans="1:10" ht="15">
      <c r="A15" s="12"/>
      <c r="B15" s="80" t="s">
        <v>37</v>
      </c>
      <c r="C15" s="81"/>
      <c r="D15" s="81"/>
      <c r="E15" s="82"/>
      <c r="F15" s="83" t="s">
        <v>4</v>
      </c>
      <c r="G15" s="84"/>
      <c r="H15" s="83" t="s">
        <v>26</v>
      </c>
      <c r="I15" s="49"/>
      <c r="J15" s="2"/>
    </row>
    <row r="16" spans="1:10" ht="15">
      <c r="A16" s="12"/>
      <c r="B16" s="188" t="s">
        <v>44</v>
      </c>
      <c r="C16" s="188"/>
      <c r="D16" s="92"/>
      <c r="E16" s="82"/>
      <c r="F16" s="82"/>
      <c r="G16" s="82"/>
      <c r="H16" s="82"/>
      <c r="I16" s="49"/>
      <c r="J16" s="2"/>
    </row>
    <row r="17" spans="1:10" ht="15">
      <c r="A17" s="12"/>
      <c r="B17" s="85" t="s">
        <v>5</v>
      </c>
      <c r="C17" s="101">
        <f>D16*11%</f>
        <v>0</v>
      </c>
      <c r="D17" s="101"/>
      <c r="E17" s="85"/>
      <c r="F17" s="85"/>
      <c r="G17" s="85"/>
      <c r="H17" s="85"/>
      <c r="I17" s="49"/>
      <c r="J17" s="2"/>
    </row>
    <row r="18" spans="1:10" ht="15">
      <c r="A18" s="12"/>
      <c r="B18" s="85" t="s">
        <v>6</v>
      </c>
      <c r="C18" s="101">
        <f>D16*8%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7</v>
      </c>
      <c r="C19" s="94">
        <f>D16/12</f>
        <v>0</v>
      </c>
      <c r="D19" s="101">
        <v>0</v>
      </c>
      <c r="E19" s="85"/>
      <c r="F19" s="85"/>
      <c r="G19" s="85"/>
      <c r="H19" s="85"/>
      <c r="I19" s="49"/>
      <c r="J19" s="2"/>
    </row>
    <row r="20" spans="1:10" ht="15">
      <c r="A20" s="12"/>
      <c r="B20" s="85" t="s">
        <v>11</v>
      </c>
      <c r="C20" s="95">
        <f>C19/3</f>
        <v>0</v>
      </c>
      <c r="D20" s="101">
        <v>0</v>
      </c>
      <c r="E20" s="89"/>
      <c r="F20" s="90"/>
      <c r="G20" s="85"/>
      <c r="H20" s="85"/>
      <c r="I20" s="49"/>
      <c r="J20" s="2"/>
    </row>
    <row r="21" spans="1:10" ht="15">
      <c r="A21" s="12"/>
      <c r="B21" s="85" t="s">
        <v>45</v>
      </c>
      <c r="C21" s="101"/>
      <c r="D21" s="101">
        <v>0</v>
      </c>
      <c r="E21" s="91"/>
      <c r="F21" s="85"/>
      <c r="G21" s="85"/>
      <c r="H21" s="85"/>
      <c r="I21" s="49"/>
      <c r="J21" s="2"/>
    </row>
    <row r="22" spans="1:10" ht="15">
      <c r="A22" s="12"/>
      <c r="B22" s="86" t="s">
        <v>8</v>
      </c>
      <c r="C22" s="148">
        <f>D16/12</f>
        <v>0</v>
      </c>
      <c r="D22" s="148">
        <f>SUM(C17:C22)</f>
        <v>0</v>
      </c>
      <c r="E22" s="74"/>
      <c r="F22" s="75">
        <f>H22*12</f>
        <v>0</v>
      </c>
      <c r="G22" s="87"/>
      <c r="H22" s="75">
        <f>D16+D22</f>
        <v>0</v>
      </c>
      <c r="I22" s="49"/>
      <c r="J22" s="2"/>
    </row>
    <row r="23" spans="1:10" ht="6.75" customHeight="1" thickBot="1">
      <c r="A23" s="13"/>
      <c r="B23" s="189"/>
      <c r="C23" s="189"/>
      <c r="D23" s="51"/>
      <c r="E23" s="52"/>
      <c r="F23" s="53"/>
      <c r="G23" s="54"/>
      <c r="H23" s="55"/>
      <c r="I23" s="50"/>
      <c r="J23" s="2"/>
    </row>
    <row r="24" spans="1:10" ht="2.25" customHeight="1" thickBot="1" thickTop="1">
      <c r="A24" s="45"/>
      <c r="B24" s="7"/>
      <c r="C24" s="2"/>
      <c r="D24" s="2"/>
      <c r="E24" s="6"/>
      <c r="F24" s="17"/>
      <c r="G24" s="17"/>
      <c r="H24" s="6"/>
      <c r="I24" s="46"/>
      <c r="J24" s="6"/>
    </row>
    <row r="25" spans="1:10" ht="6.75" customHeight="1" thickTop="1">
      <c r="A25" s="11"/>
      <c r="B25" s="28"/>
      <c r="C25" s="28"/>
      <c r="D25" s="28"/>
      <c r="E25" s="29"/>
      <c r="F25" s="38"/>
      <c r="G25" s="31"/>
      <c r="H25" s="14"/>
      <c r="I25" s="15"/>
      <c r="J25" s="6"/>
    </row>
    <row r="26" spans="1:10" ht="15">
      <c r="A26" s="12"/>
      <c r="B26" s="102" t="s">
        <v>38</v>
      </c>
      <c r="C26" s="103"/>
      <c r="D26" s="103"/>
      <c r="E26" s="104"/>
      <c r="F26" s="105" t="s">
        <v>35</v>
      </c>
      <c r="G26" s="103"/>
      <c r="H26" s="106" t="s">
        <v>26</v>
      </c>
      <c r="I26" s="18"/>
      <c r="J26" s="6"/>
    </row>
    <row r="27" spans="1:10" ht="15">
      <c r="A27" s="12"/>
      <c r="B27" s="176" t="s">
        <v>20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46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21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22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23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24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76" t="s">
        <v>36</v>
      </c>
      <c r="C33" s="176"/>
      <c r="D33" s="176"/>
      <c r="E33" s="176"/>
      <c r="F33" s="143"/>
      <c r="G33" s="108"/>
      <c r="H33" s="108"/>
      <c r="I33" s="18"/>
      <c r="J33" s="6"/>
    </row>
    <row r="34" spans="1:10" ht="15">
      <c r="A34" s="12"/>
      <c r="B34" s="184" t="s">
        <v>73</v>
      </c>
      <c r="C34" s="184"/>
      <c r="D34" s="184"/>
      <c r="E34" s="184"/>
      <c r="F34" s="144"/>
      <c r="G34" s="109"/>
      <c r="H34" s="110"/>
      <c r="I34" s="18"/>
      <c r="J34" s="6"/>
    </row>
    <row r="35" spans="1:10" ht="15">
      <c r="A35" s="12"/>
      <c r="B35" s="179" t="s">
        <v>12</v>
      </c>
      <c r="C35" s="179"/>
      <c r="D35" s="179"/>
      <c r="E35" s="179"/>
      <c r="F35" s="112">
        <f>SUM(F27:F34)</f>
        <v>0</v>
      </c>
      <c r="G35" s="103"/>
      <c r="H35" s="111">
        <f>F35/12</f>
        <v>0</v>
      </c>
      <c r="I35" s="18"/>
      <c r="J35" s="6"/>
    </row>
    <row r="36" spans="1:10" ht="6.75" customHeight="1" thickBot="1">
      <c r="A36" s="13"/>
      <c r="B36" s="23"/>
      <c r="C36" s="23"/>
      <c r="D36" s="23"/>
      <c r="E36" s="32"/>
      <c r="F36" s="33"/>
      <c r="G36" s="23"/>
      <c r="H36" s="23"/>
      <c r="I36" s="24"/>
      <c r="J36" s="6"/>
    </row>
    <row r="37" spans="1:10" ht="2.25" customHeight="1" thickBot="1" thickTop="1">
      <c r="A37" s="1"/>
      <c r="B37" s="2"/>
      <c r="C37" s="2"/>
      <c r="D37" s="2"/>
      <c r="E37" s="25"/>
      <c r="F37" s="27"/>
      <c r="G37" s="2"/>
      <c r="H37" s="2"/>
      <c r="I37" s="2"/>
      <c r="J37" s="6"/>
    </row>
    <row r="38" spans="1:10" ht="6.75" customHeight="1" thickTop="1">
      <c r="A38" s="11"/>
      <c r="B38" s="14"/>
      <c r="C38" s="14"/>
      <c r="D38" s="14"/>
      <c r="E38" s="34"/>
      <c r="F38" s="35"/>
      <c r="G38" s="14"/>
      <c r="H38" s="14"/>
      <c r="I38" s="15"/>
      <c r="J38" s="6"/>
    </row>
    <row r="39" spans="1:10" ht="15">
      <c r="A39" s="12"/>
      <c r="B39" s="113" t="s">
        <v>39</v>
      </c>
      <c r="C39" s="107"/>
      <c r="D39" s="107"/>
      <c r="E39" s="114"/>
      <c r="F39" s="107"/>
      <c r="G39" s="107"/>
      <c r="H39" s="107"/>
      <c r="I39" s="97"/>
      <c r="J39" s="6"/>
    </row>
    <row r="40" spans="1:10" ht="15">
      <c r="A40" s="12"/>
      <c r="B40" s="102"/>
      <c r="C40" s="103"/>
      <c r="D40" s="103"/>
      <c r="E40" s="104"/>
      <c r="F40" s="103"/>
      <c r="G40" s="103"/>
      <c r="H40" s="103"/>
      <c r="I40" s="97"/>
      <c r="J40" s="6"/>
    </row>
    <row r="41" spans="1:10" ht="15">
      <c r="A41" s="12"/>
      <c r="B41" s="102"/>
      <c r="C41" s="103"/>
      <c r="D41" s="115" t="s">
        <v>28</v>
      </c>
      <c r="E41" s="116" t="s">
        <v>29</v>
      </c>
      <c r="F41" s="115" t="s">
        <v>30</v>
      </c>
      <c r="G41" s="180" t="s">
        <v>26</v>
      </c>
      <c r="H41" s="180"/>
      <c r="I41" s="97"/>
      <c r="J41" s="6"/>
    </row>
    <row r="42" spans="1:10" ht="15">
      <c r="A42" s="12"/>
      <c r="B42" s="117" t="s">
        <v>27</v>
      </c>
      <c r="C42" s="103"/>
      <c r="D42" s="121"/>
      <c r="E42" s="122"/>
      <c r="F42" s="168">
        <f>E11</f>
        <v>2288</v>
      </c>
      <c r="G42" s="181" t="e">
        <f>(E42*F42)/D42</f>
        <v>#DIV/0!</v>
      </c>
      <c r="H42" s="182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18"/>
      <c r="C44" s="108"/>
      <c r="D44" s="108"/>
      <c r="E44" s="96"/>
      <c r="F44" s="108"/>
      <c r="G44" s="108"/>
      <c r="H44" s="108"/>
      <c r="I44" s="18"/>
      <c r="J44" s="6"/>
    </row>
    <row r="45" spans="1:10" ht="15">
      <c r="A45" s="12"/>
      <c r="B45" s="183" t="s">
        <v>32</v>
      </c>
      <c r="C45" s="183"/>
      <c r="D45" s="183"/>
      <c r="E45" s="39"/>
      <c r="F45" s="119"/>
      <c r="G45" s="119"/>
      <c r="H45" s="120" t="e">
        <f>G42*E45</f>
        <v>#DIV/0!</v>
      </c>
      <c r="I45" s="16"/>
      <c r="J45" s="6"/>
    </row>
    <row r="46" spans="1:10" ht="6.75" customHeight="1" thickBot="1">
      <c r="A46" s="12"/>
      <c r="B46" s="2"/>
      <c r="C46" s="2"/>
      <c r="D46" s="2"/>
      <c r="E46" s="4"/>
      <c r="F46" s="2"/>
      <c r="G46" s="40"/>
      <c r="H46" s="56"/>
      <c r="I46" s="36"/>
      <c r="J46" s="6"/>
    </row>
    <row r="47" spans="1:10" ht="2.25" customHeight="1" thickTop="1">
      <c r="A47" s="45"/>
      <c r="B47" s="14"/>
      <c r="C47" s="14"/>
      <c r="D47" s="14"/>
      <c r="E47" s="26"/>
      <c r="F47" s="14"/>
      <c r="G47" s="42"/>
      <c r="H47" s="43"/>
      <c r="I47" s="44"/>
      <c r="J47" s="6"/>
    </row>
    <row r="48" spans="1:10" ht="6.75" customHeight="1">
      <c r="A48" s="12"/>
      <c r="B48" s="7"/>
      <c r="C48" s="2"/>
      <c r="D48" s="2"/>
      <c r="E48" s="6"/>
      <c r="F48" s="17"/>
      <c r="G48" s="17"/>
      <c r="H48" s="6"/>
      <c r="I48" s="16"/>
      <c r="J48" s="6"/>
    </row>
    <row r="49" spans="1:10" ht="15">
      <c r="A49" s="12"/>
      <c r="B49" s="178" t="s">
        <v>3</v>
      </c>
      <c r="C49" s="178"/>
      <c r="D49" s="178"/>
      <c r="E49" s="123" t="s">
        <v>4</v>
      </c>
      <c r="F49" s="124"/>
      <c r="G49" s="105" t="s">
        <v>26</v>
      </c>
      <c r="H49" s="125"/>
      <c r="I49" s="18"/>
      <c r="J49" s="2"/>
    </row>
    <row r="50" spans="1:10" ht="15">
      <c r="A50" s="12"/>
      <c r="B50" s="170" t="s">
        <v>19</v>
      </c>
      <c r="C50" s="141"/>
      <c r="D50" s="170"/>
      <c r="E50" s="94">
        <f>E6*C50</f>
        <v>0</v>
      </c>
      <c r="F50" s="108"/>
      <c r="G50" s="94">
        <f>E50/10</f>
        <v>0</v>
      </c>
      <c r="H50" s="131" t="e">
        <f>G50/G58</f>
        <v>#DIV/0!</v>
      </c>
      <c r="I50" s="18"/>
      <c r="J50" s="2"/>
    </row>
    <row r="51" spans="1:10" ht="15">
      <c r="A51" s="12"/>
      <c r="B51" s="127" t="s">
        <v>40</v>
      </c>
      <c r="C51" s="127"/>
      <c r="D51" s="128"/>
      <c r="E51" s="101" t="e">
        <f>G42*10</f>
        <v>#DIV/0!</v>
      </c>
      <c r="F51" s="108"/>
      <c r="G51" s="94" t="e">
        <f>SUM(E51/12)</f>
        <v>#DIV/0!</v>
      </c>
      <c r="H51" s="132" t="e">
        <f>G51/G58</f>
        <v>#DIV/0!</v>
      </c>
      <c r="I51" s="18"/>
      <c r="J51" s="2"/>
    </row>
    <row r="52" spans="1:10" ht="15">
      <c r="A52" s="12"/>
      <c r="B52" s="176" t="s">
        <v>41</v>
      </c>
      <c r="C52" s="176"/>
      <c r="D52" s="176"/>
      <c r="E52" s="145">
        <f>F35</f>
        <v>0</v>
      </c>
      <c r="F52" s="108"/>
      <c r="G52" s="94">
        <f>E52/10</f>
        <v>0</v>
      </c>
      <c r="H52" s="132" t="e">
        <f>G52/G58</f>
        <v>#DIV/0!</v>
      </c>
      <c r="I52" s="18"/>
      <c r="J52" s="2"/>
    </row>
    <row r="53" spans="1:10" ht="15">
      <c r="A53" s="12"/>
      <c r="B53" s="176" t="s">
        <v>42</v>
      </c>
      <c r="C53" s="176"/>
      <c r="D53" s="176"/>
      <c r="E53" s="101" t="e">
        <f>H45*10</f>
        <v>#DIV/0!</v>
      </c>
      <c r="F53" s="108"/>
      <c r="G53" s="94" t="e">
        <f>SUM(E53/10)</f>
        <v>#DIV/0!</v>
      </c>
      <c r="H53" s="132" t="e">
        <f>G53/G58</f>
        <v>#DIV/0!</v>
      </c>
      <c r="I53" s="18"/>
      <c r="J53" s="2"/>
    </row>
    <row r="54" spans="1:10" ht="15">
      <c r="A54" s="12"/>
      <c r="B54" s="176" t="s">
        <v>43</v>
      </c>
      <c r="C54" s="176"/>
      <c r="D54" s="176"/>
      <c r="E54" s="94">
        <f>F22</f>
        <v>0</v>
      </c>
      <c r="F54" s="108"/>
      <c r="G54" s="94">
        <f>E54/10</f>
        <v>0</v>
      </c>
      <c r="H54" s="132" t="e">
        <f>G54/G58</f>
        <v>#DIV/0!</v>
      </c>
      <c r="I54" s="18"/>
      <c r="J54" s="2"/>
    </row>
    <row r="55" spans="1:10" ht="15">
      <c r="A55" s="12"/>
      <c r="B55" s="177" t="s">
        <v>9</v>
      </c>
      <c r="C55" s="177"/>
      <c r="D55" s="177"/>
      <c r="E55" s="146" t="e">
        <f>SUM(E50:E54)</f>
        <v>#DIV/0!</v>
      </c>
      <c r="F55" s="103"/>
      <c r="G55" s="146" t="e">
        <f>SUM(G50:G54)</f>
        <v>#DIV/0!</v>
      </c>
      <c r="H55" s="131"/>
      <c r="I55" s="18"/>
      <c r="J55" s="2"/>
    </row>
    <row r="56" spans="1:10" ht="15">
      <c r="A56" s="12"/>
      <c r="B56" s="129" t="s">
        <v>33</v>
      </c>
      <c r="C56" s="142"/>
      <c r="D56" s="129"/>
      <c r="E56" s="94" t="e">
        <f>E55*C56</f>
        <v>#DIV/0!</v>
      </c>
      <c r="F56" s="96"/>
      <c r="G56" s="94" t="e">
        <f>G55*C56</f>
        <v>#DIV/0!</v>
      </c>
      <c r="H56" s="131" t="e">
        <f>G56/G58</f>
        <v>#DIV/0!</v>
      </c>
      <c r="I56" s="18"/>
      <c r="J56" s="2"/>
    </row>
    <row r="57" spans="1:10" ht="15">
      <c r="A57" s="12"/>
      <c r="B57" s="176" t="s">
        <v>78</v>
      </c>
      <c r="C57" s="176"/>
      <c r="D57" s="176"/>
      <c r="E57" s="96"/>
      <c r="F57" s="96"/>
      <c r="G57" s="96">
        <f>E57/12</f>
        <v>0</v>
      </c>
      <c r="H57" s="132"/>
      <c r="I57" s="18"/>
      <c r="J57" s="2"/>
    </row>
    <row r="58" spans="1:10" ht="15">
      <c r="A58" s="12"/>
      <c r="B58" s="178" t="s">
        <v>10</v>
      </c>
      <c r="C58" s="178"/>
      <c r="D58" s="178"/>
      <c r="E58" s="147" t="e">
        <f>SUM(E55:E57)</f>
        <v>#DIV/0!</v>
      </c>
      <c r="F58" s="103"/>
      <c r="G58" s="147" t="e">
        <f>SUM(G55:G57)</f>
        <v>#DIV/0!</v>
      </c>
      <c r="H58" s="131" t="e">
        <f>SUM(H50:H57)</f>
        <v>#DIV/0!</v>
      </c>
      <c r="I58" s="18"/>
      <c r="J58" s="2"/>
    </row>
    <row r="59" spans="1:10" ht="15">
      <c r="A59" s="12"/>
      <c r="B59" s="130"/>
      <c r="C59" s="130"/>
      <c r="D59" s="130"/>
      <c r="E59" s="137"/>
      <c r="F59" s="108"/>
      <c r="G59" s="133"/>
      <c r="H59" s="125"/>
      <c r="I59" s="18"/>
      <c r="J59" s="2"/>
    </row>
    <row r="60" spans="1:10" ht="15">
      <c r="A60" s="12"/>
      <c r="B60" s="138" t="s">
        <v>34</v>
      </c>
      <c r="C60" s="138"/>
      <c r="D60" s="139"/>
      <c r="E60" s="140"/>
      <c r="F60" s="134"/>
      <c r="G60" s="135" t="e">
        <f>G58/E11</f>
        <v>#DIV/0!</v>
      </c>
      <c r="H60" s="136"/>
      <c r="I60" s="18"/>
      <c r="J60" s="2"/>
    </row>
    <row r="61" spans="1:10" ht="6.75" customHeight="1" thickBot="1">
      <c r="A61" s="13"/>
      <c r="B61" s="19"/>
      <c r="C61" s="19"/>
      <c r="D61" s="19"/>
      <c r="E61" s="20"/>
      <c r="F61" s="21"/>
      <c r="G61" s="22"/>
      <c r="H61" s="41"/>
      <c r="I61" s="24"/>
      <c r="J61" s="2"/>
    </row>
    <row r="62" ht="15.75" thickTop="1"/>
  </sheetData>
  <sheetProtection/>
  <mergeCells count="28">
    <mergeCell ref="A1:I1"/>
    <mergeCell ref="A2:I3"/>
    <mergeCell ref="B10:D10"/>
    <mergeCell ref="B7:D7"/>
    <mergeCell ref="B8:D8"/>
    <mergeCell ref="B9:D9"/>
    <mergeCell ref="B11:D11"/>
    <mergeCell ref="B28:E28"/>
    <mergeCell ref="B29:E29"/>
    <mergeCell ref="B16:C16"/>
    <mergeCell ref="B23:C23"/>
    <mergeCell ref="B32:E32"/>
    <mergeCell ref="B33:E33"/>
    <mergeCell ref="B34:E34"/>
    <mergeCell ref="B35:E35"/>
    <mergeCell ref="B27:E27"/>
    <mergeCell ref="B30:E30"/>
    <mergeCell ref="B31:E31"/>
    <mergeCell ref="B57:D57"/>
    <mergeCell ref="B58:D58"/>
    <mergeCell ref="G41:H41"/>
    <mergeCell ref="G42:H42"/>
    <mergeCell ref="B52:D52"/>
    <mergeCell ref="B53:D53"/>
    <mergeCell ref="B54:D54"/>
    <mergeCell ref="B55:D55"/>
    <mergeCell ref="B49:D49"/>
    <mergeCell ref="B45:D45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29">
      <selection activeCell="A3" sqref="A3:IV60"/>
    </sheetView>
  </sheetViews>
  <sheetFormatPr defaultColWidth="9.140625" defaultRowHeight="15"/>
  <cols>
    <col min="1" max="1" width="3.421875" style="0" customWidth="1"/>
    <col min="2" max="2" width="16.7109375" style="3" customWidth="1"/>
    <col min="3" max="3" width="15.421875" style="3" customWidth="1"/>
    <col min="4" max="4" width="23.8515625" style="3" customWidth="1"/>
    <col min="5" max="5" width="15.57421875" style="3" customWidth="1"/>
    <col min="6" max="6" width="13.7109375" style="3" customWidth="1"/>
    <col min="7" max="7" width="13.140625" style="3" customWidth="1"/>
    <col min="8" max="8" width="21.7109375" style="3" customWidth="1"/>
    <col min="9" max="9" width="2.8515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207" t="s">
        <v>60</v>
      </c>
      <c r="C2" s="207"/>
      <c r="D2" s="207"/>
      <c r="E2" s="207"/>
      <c r="F2" s="207"/>
      <c r="G2" s="207"/>
      <c r="H2" s="207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75</v>
      </c>
      <c r="C5" s="61">
        <v>2012</v>
      </c>
      <c r="D5" s="61">
        <v>24</v>
      </c>
      <c r="E5" s="93">
        <v>85000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49.9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998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>
        <v>2041</v>
      </c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224.51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163.28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170.08333333333334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56.69444444444445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>
        <v>240</v>
      </c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170.08333333333334</v>
      </c>
      <c r="D21" s="148">
        <f>SUM(C16:C21)</f>
        <v>1024.651111111111</v>
      </c>
      <c r="E21" s="74"/>
      <c r="F21" s="75">
        <f>H21*12</f>
        <v>36787.81333333334</v>
      </c>
      <c r="G21" s="87"/>
      <c r="H21" s="75">
        <f>D15+D21</f>
        <v>3065.6511111111113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>
        <v>10.55</v>
      </c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>
        <v>260</v>
      </c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>
        <v>288</v>
      </c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>
        <v>405.83</v>
      </c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>
        <v>70</v>
      </c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>
        <v>87.42</v>
      </c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>
        <v>175</v>
      </c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>
        <v>0</v>
      </c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1296.8</v>
      </c>
      <c r="G34" s="103"/>
      <c r="H34" s="111">
        <f>F34/12</f>
        <v>108.06666666666666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>
        <v>3.5</v>
      </c>
      <c r="E41" s="122">
        <v>3.75</v>
      </c>
      <c r="F41" s="168">
        <f>E10</f>
        <v>998</v>
      </c>
      <c r="G41" s="181">
        <f>(E41*F41)/D41</f>
        <v>1069.2857142857142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>
        <v>0.18</v>
      </c>
      <c r="F44" s="119"/>
      <c r="G44" s="119"/>
      <c r="H44" s="120">
        <f>G41*E44</f>
        <v>192.47142857142856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>
        <v>0.15</v>
      </c>
      <c r="D49" s="170"/>
      <c r="E49" s="94">
        <f>E5*C49</f>
        <v>12750</v>
      </c>
      <c r="F49" s="108"/>
      <c r="G49" s="94">
        <f>E49/10</f>
        <v>1275</v>
      </c>
      <c r="H49" s="131">
        <f>G49/G57</f>
        <v>0.1950428687135962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>
        <f>G41*10</f>
        <v>10692.857142857141</v>
      </c>
      <c r="F50" s="108"/>
      <c r="G50" s="94">
        <f>SUM(E50/12)</f>
        <v>891.0714285714284</v>
      </c>
      <c r="H50" s="132">
        <f>G50/G57</f>
        <v>0.13631147267238725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1296.8</v>
      </c>
      <c r="F51" s="108"/>
      <c r="G51" s="94">
        <f>E51/10</f>
        <v>129.68</v>
      </c>
      <c r="H51" s="132">
        <f>G51/G57</f>
        <v>0.019837771933160123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>
        <f>H44*10</f>
        <v>1924.7142857142856</v>
      </c>
      <c r="F52" s="108"/>
      <c r="G52" s="94">
        <f>SUM(E52/10)</f>
        <v>192.47142857142856</v>
      </c>
      <c r="H52" s="132">
        <f>G52/G57</f>
        <v>0.029443278097235646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36787.81333333334</v>
      </c>
      <c r="F53" s="108"/>
      <c r="G53" s="94">
        <f>E53/10</f>
        <v>3678.781333333334</v>
      </c>
      <c r="H53" s="132">
        <f>G53/G57</f>
        <v>0.5627608349987151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>
        <f>SUM(E49:E53)</f>
        <v>63452.18476190476</v>
      </c>
      <c r="F54" s="103"/>
      <c r="G54" s="146">
        <f>SUM(G49:G53)</f>
        <v>6167.004190476191</v>
      </c>
      <c r="H54" s="131"/>
      <c r="I54" s="18"/>
      <c r="J54" s="2"/>
    </row>
    <row r="55" spans="1:10" ht="15">
      <c r="A55" s="12"/>
      <c r="B55" s="129" t="s">
        <v>33</v>
      </c>
      <c r="C55" s="142">
        <v>0.06</v>
      </c>
      <c r="D55" s="129"/>
      <c r="E55" s="94">
        <f>E54*C55</f>
        <v>3807.1310857142857</v>
      </c>
      <c r="F55" s="96"/>
      <c r="G55" s="94">
        <f>G54*C55</f>
        <v>370.02025142857144</v>
      </c>
      <c r="H55" s="131">
        <f>G55/G57</f>
        <v>0.05660377358490566</v>
      </c>
      <c r="I55" s="18"/>
      <c r="J55" s="2"/>
    </row>
    <row r="56" spans="1:10" ht="15">
      <c r="A56" s="12"/>
      <c r="B56" s="176" t="s">
        <v>78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>
        <f>SUM(E54:E56)</f>
        <v>67259.31584761904</v>
      </c>
      <c r="F57" s="103"/>
      <c r="G57" s="147">
        <f>SUM(G54:G56)</f>
        <v>6537.024441904762</v>
      </c>
      <c r="H57" s="131">
        <f>SUM(H49:H56)</f>
        <v>0.9999999999999999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>
        <f>G57/E10</f>
        <v>6.550124691287337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8">
    <mergeCell ref="B27:E27"/>
    <mergeCell ref="B31:E31"/>
    <mergeCell ref="B48:D48"/>
    <mergeCell ref="A1:I1"/>
    <mergeCell ref="B6:D6"/>
    <mergeCell ref="B7:D7"/>
    <mergeCell ref="B8:D8"/>
    <mergeCell ref="B9:D9"/>
    <mergeCell ref="B29:E29"/>
    <mergeCell ref="B30:E30"/>
    <mergeCell ref="G40:H40"/>
    <mergeCell ref="G41:H41"/>
    <mergeCell ref="B51:D51"/>
    <mergeCell ref="B2:H2"/>
    <mergeCell ref="B44:D44"/>
    <mergeCell ref="B10:D10"/>
    <mergeCell ref="B15:C15"/>
    <mergeCell ref="B22:C22"/>
    <mergeCell ref="B28:E28"/>
    <mergeCell ref="B26:E26"/>
    <mergeCell ref="B52:D52"/>
    <mergeCell ref="B53:D53"/>
    <mergeCell ref="B54:D54"/>
    <mergeCell ref="B56:D56"/>
    <mergeCell ref="B57:D57"/>
    <mergeCell ref="B32:E32"/>
    <mergeCell ref="B33:E33"/>
    <mergeCell ref="B34:E34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workbookViewId="0" topLeftCell="A31">
      <selection activeCell="C55" sqref="C55"/>
    </sheetView>
  </sheetViews>
  <sheetFormatPr defaultColWidth="9.140625" defaultRowHeight="15"/>
  <cols>
    <col min="1" max="1" width="3.421875" style="0" customWidth="1"/>
    <col min="2" max="2" width="15.57421875" style="3" customWidth="1"/>
    <col min="3" max="3" width="19.8515625" style="3" customWidth="1"/>
    <col min="4" max="4" width="25.28125" style="3" customWidth="1"/>
    <col min="5" max="5" width="18.140625" style="3" customWidth="1"/>
    <col min="6" max="6" width="17.8515625" style="3" customWidth="1"/>
    <col min="7" max="7" width="13.140625" style="3" customWidth="1"/>
    <col min="8" max="8" width="14.2812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16.5" thickBot="1">
      <c r="A2" s="198" t="s">
        <v>64</v>
      </c>
      <c r="B2" s="199"/>
      <c r="C2" s="199"/>
      <c r="D2" s="199"/>
      <c r="E2" s="199"/>
      <c r="F2" s="199"/>
      <c r="G2" s="199"/>
      <c r="H2" s="199"/>
      <c r="I2" s="200"/>
    </row>
    <row r="3" spans="1:10" ht="6.7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68.7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1374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1374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67" t="s">
        <v>19</v>
      </c>
      <c r="C49" s="141"/>
      <c r="D49" s="167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spans="1:10" ht="15.75" thickTop="1">
      <c r="A61" s="1"/>
      <c r="B61" s="60"/>
      <c r="C61" s="60"/>
      <c r="D61" s="28"/>
      <c r="E61" s="9"/>
      <c r="F61" s="5"/>
      <c r="G61" s="10"/>
      <c r="H61" s="2"/>
      <c r="I61" s="2"/>
      <c r="J61" s="2"/>
    </row>
  </sheetData>
  <sheetProtection/>
  <mergeCells count="28">
    <mergeCell ref="B34:E34"/>
    <mergeCell ref="B10:D10"/>
    <mergeCell ref="B48:D48"/>
    <mergeCell ref="B54:D54"/>
    <mergeCell ref="B57:D57"/>
    <mergeCell ref="B52:D52"/>
    <mergeCell ref="B53:D53"/>
    <mergeCell ref="B56:D56"/>
    <mergeCell ref="B28:E28"/>
    <mergeCell ref="B22:C22"/>
    <mergeCell ref="G40:H40"/>
    <mergeCell ref="A2:I2"/>
    <mergeCell ref="G41:H41"/>
    <mergeCell ref="B51:D51"/>
    <mergeCell ref="B29:E29"/>
    <mergeCell ref="B30:E30"/>
    <mergeCell ref="B31:E31"/>
    <mergeCell ref="B32:E32"/>
    <mergeCell ref="B33:E33"/>
    <mergeCell ref="B44:D44"/>
    <mergeCell ref="B26:E26"/>
    <mergeCell ref="B27:E27"/>
    <mergeCell ref="A1:I1"/>
    <mergeCell ref="B6:D6"/>
    <mergeCell ref="B7:D7"/>
    <mergeCell ref="B8:D8"/>
    <mergeCell ref="B9:D9"/>
    <mergeCell ref="B15:C15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37">
      <selection activeCell="C55" sqref="C55"/>
    </sheetView>
  </sheetViews>
  <sheetFormatPr defaultColWidth="9.140625" defaultRowHeight="15"/>
  <cols>
    <col min="1" max="1" width="3.421875" style="0" customWidth="1"/>
    <col min="2" max="2" width="15.57421875" style="3" customWidth="1"/>
    <col min="3" max="3" width="18.8515625" style="3" customWidth="1"/>
    <col min="4" max="4" width="26.28125" style="3" customWidth="1"/>
    <col min="5" max="5" width="18.421875" style="3" customWidth="1"/>
    <col min="6" max="6" width="19.57421875" style="3" customWidth="1"/>
    <col min="7" max="7" width="15.8515625" style="3" customWidth="1"/>
    <col min="8" max="8" width="16.710937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208" t="s">
        <v>61</v>
      </c>
      <c r="B2" s="204"/>
      <c r="C2" s="204"/>
      <c r="D2" s="204"/>
      <c r="E2" s="204"/>
      <c r="F2" s="204"/>
      <c r="G2" s="204"/>
      <c r="H2" s="204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75</v>
      </c>
      <c r="C5" s="61">
        <v>2012</v>
      </c>
      <c r="D5" s="61">
        <v>24</v>
      </c>
      <c r="E5" s="93">
        <v>85000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58.9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1178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>
        <v>0</v>
      </c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1178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 t="s">
        <v>78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8">
    <mergeCell ref="A1:I1"/>
    <mergeCell ref="A2:H2"/>
    <mergeCell ref="B29:E29"/>
    <mergeCell ref="B26:E26"/>
    <mergeCell ref="B27:E27"/>
    <mergeCell ref="B28:E28"/>
    <mergeCell ref="B6:D6"/>
    <mergeCell ref="B7:D7"/>
    <mergeCell ref="B8:D8"/>
    <mergeCell ref="B9:D9"/>
    <mergeCell ref="B10:D10"/>
    <mergeCell ref="B15:C15"/>
    <mergeCell ref="B22:C22"/>
    <mergeCell ref="B30:E30"/>
    <mergeCell ref="B31:E31"/>
    <mergeCell ref="B32:E32"/>
    <mergeCell ref="B33:E33"/>
    <mergeCell ref="B34:E34"/>
    <mergeCell ref="G40:H40"/>
    <mergeCell ref="B57:D57"/>
    <mergeCell ref="G41:H41"/>
    <mergeCell ref="B51:D51"/>
    <mergeCell ref="B52:D52"/>
    <mergeCell ref="B53:D53"/>
    <mergeCell ref="B54:D54"/>
    <mergeCell ref="B56:D56"/>
    <mergeCell ref="B44:D44"/>
    <mergeCell ref="B48:D48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B10">
      <selection activeCell="C55" sqref="C55"/>
    </sheetView>
  </sheetViews>
  <sheetFormatPr defaultColWidth="9.140625" defaultRowHeight="15"/>
  <cols>
    <col min="1" max="1" width="3.421875" style="0" customWidth="1"/>
    <col min="2" max="2" width="14.421875" style="3" customWidth="1"/>
    <col min="3" max="3" width="12.421875" style="3" customWidth="1"/>
    <col min="4" max="4" width="25.140625" style="3" customWidth="1"/>
    <col min="5" max="5" width="18.28125" style="3" customWidth="1"/>
    <col min="6" max="6" width="13.7109375" style="3" customWidth="1"/>
    <col min="7" max="7" width="18.57421875" style="3" customWidth="1"/>
    <col min="8" max="8" width="12.42187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99" t="s">
        <v>62</v>
      </c>
      <c r="C2" s="199"/>
      <c r="D2" s="199"/>
      <c r="E2" s="199"/>
      <c r="F2" s="199"/>
      <c r="G2" s="199"/>
      <c r="H2" s="199"/>
      <c r="I2" s="99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75</v>
      </c>
      <c r="C5" s="61">
        <v>2012</v>
      </c>
      <c r="D5" s="61">
        <v>24</v>
      </c>
      <c r="E5" s="93">
        <v>85000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66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1320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>
        <v>0</v>
      </c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1320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 t="s">
        <v>78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8">
    <mergeCell ref="B22:C22"/>
    <mergeCell ref="A1:I1"/>
    <mergeCell ref="B2:H2"/>
    <mergeCell ref="B29:E29"/>
    <mergeCell ref="B30:E30"/>
    <mergeCell ref="B26:E26"/>
    <mergeCell ref="B27:E27"/>
    <mergeCell ref="B28:E28"/>
    <mergeCell ref="B6:D6"/>
    <mergeCell ref="B7:D7"/>
    <mergeCell ref="B9:D9"/>
    <mergeCell ref="B10:D10"/>
    <mergeCell ref="B8:D8"/>
    <mergeCell ref="B15:C15"/>
    <mergeCell ref="G40:H40"/>
    <mergeCell ref="G41:H41"/>
    <mergeCell ref="B51:D51"/>
    <mergeCell ref="B44:D44"/>
    <mergeCell ref="B48:D48"/>
    <mergeCell ref="B31:E31"/>
    <mergeCell ref="B52:D52"/>
    <mergeCell ref="B53:D53"/>
    <mergeCell ref="B54:D54"/>
    <mergeCell ref="B56:D56"/>
    <mergeCell ref="B57:D57"/>
    <mergeCell ref="B32:E32"/>
    <mergeCell ref="B33:E33"/>
    <mergeCell ref="B34:E34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40">
      <selection activeCell="C55" sqref="C55"/>
    </sheetView>
  </sheetViews>
  <sheetFormatPr defaultColWidth="9.140625" defaultRowHeight="15"/>
  <cols>
    <col min="1" max="1" width="9.28125" style="0" customWidth="1"/>
    <col min="2" max="2" width="17.00390625" style="0" customWidth="1"/>
    <col min="3" max="3" width="11.8515625" style="0" customWidth="1"/>
    <col min="4" max="4" width="11.57421875" style="0" customWidth="1"/>
    <col min="5" max="5" width="32.7109375" style="0" customWidth="1"/>
    <col min="6" max="6" width="14.421875" style="0" customWidth="1"/>
    <col min="7" max="7" width="13.28125" style="0" customWidth="1"/>
    <col min="8" max="8" width="15.421875" style="0" customWidth="1"/>
    <col min="9" max="9" width="14.140625" style="0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31.5" customHeight="1" thickBot="1">
      <c r="A2" s="156" t="s">
        <v>47</v>
      </c>
      <c r="B2" s="157"/>
      <c r="C2" s="157"/>
      <c r="D2" s="157"/>
      <c r="E2" s="157"/>
      <c r="F2" s="157"/>
      <c r="G2" s="157"/>
      <c r="H2" s="157"/>
      <c r="I2" s="158"/>
    </row>
    <row r="3" spans="1:10" ht="6.7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20.76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415.20000000000005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>
        <v>0</v>
      </c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415.20000000000005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69" t="s">
        <v>19</v>
      </c>
      <c r="C49" s="141"/>
      <c r="D49" s="169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B53:D53"/>
    <mergeCell ref="B54:D54"/>
    <mergeCell ref="B56:D56"/>
    <mergeCell ref="B57:D57"/>
    <mergeCell ref="B33:E33"/>
    <mergeCell ref="B34:E34"/>
    <mergeCell ref="G41:H41"/>
    <mergeCell ref="B51:D51"/>
    <mergeCell ref="B52:D52"/>
    <mergeCell ref="B10:D10"/>
    <mergeCell ref="B15:C15"/>
    <mergeCell ref="B22:C22"/>
    <mergeCell ref="B30:E30"/>
    <mergeCell ref="B31:E31"/>
    <mergeCell ref="B32:E32"/>
    <mergeCell ref="A1:I1"/>
    <mergeCell ref="B6:D6"/>
    <mergeCell ref="B7:D7"/>
    <mergeCell ref="B8:D8"/>
    <mergeCell ref="B26:E26"/>
    <mergeCell ref="G40:H40"/>
    <mergeCell ref="B27:E27"/>
    <mergeCell ref="B28:E28"/>
    <mergeCell ref="B29:E29"/>
    <mergeCell ref="B44:D44"/>
    <mergeCell ref="B48:D48"/>
    <mergeCell ref="B9:D9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workbookViewId="0" topLeftCell="A22">
      <selection activeCell="E56" sqref="E56"/>
    </sheetView>
  </sheetViews>
  <sheetFormatPr defaultColWidth="9.140625" defaultRowHeight="15"/>
  <cols>
    <col min="1" max="1" width="3.421875" style="0" customWidth="1"/>
    <col min="2" max="2" width="12.421875" style="3" customWidth="1"/>
    <col min="3" max="3" width="17.57421875" style="3" customWidth="1"/>
    <col min="4" max="4" width="25.28125" style="3" customWidth="1"/>
    <col min="5" max="5" width="18.140625" style="3" customWidth="1"/>
    <col min="6" max="6" width="18.8515625" style="3" customWidth="1"/>
    <col min="7" max="7" width="16.57421875" style="3" customWidth="1"/>
    <col min="8" max="8" width="19.851562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13" ht="35.25" customHeight="1">
      <c r="A2" s="201" t="s">
        <v>67</v>
      </c>
      <c r="B2" s="202"/>
      <c r="C2" s="202"/>
      <c r="D2" s="202"/>
      <c r="E2" s="202"/>
      <c r="F2" s="202"/>
      <c r="G2" s="202"/>
      <c r="H2" s="202"/>
      <c r="I2" s="149"/>
      <c r="J2" s="149"/>
      <c r="K2" s="149"/>
      <c r="L2" s="149"/>
      <c r="M2" s="149"/>
    </row>
    <row r="3" spans="1:10" ht="9.75" customHeight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66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76.4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171">
        <f>E9*E8</f>
        <v>1528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1528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 t="s">
        <v>74</v>
      </c>
      <c r="C56" s="176"/>
      <c r="D56" s="176"/>
      <c r="E56" s="96"/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spans="1:10" ht="6.75" customHeight="1" thickBot="1" thickTop="1">
      <c r="A61" s="13"/>
      <c r="B61" s="19"/>
      <c r="C61" s="19"/>
      <c r="D61" s="19"/>
      <c r="E61" s="20"/>
      <c r="F61" s="21"/>
      <c r="G61" s="22"/>
      <c r="H61" s="41"/>
      <c r="I61" s="24"/>
      <c r="J61" s="2"/>
    </row>
    <row r="62" spans="1:10" ht="15.75" thickTop="1">
      <c r="A62" s="1"/>
      <c r="B62" s="60"/>
      <c r="C62" s="60"/>
      <c r="D62" s="28"/>
      <c r="E62" s="9"/>
      <c r="F62" s="5"/>
      <c r="G62" s="10"/>
      <c r="H62" s="2"/>
      <c r="I62" s="2"/>
      <c r="J62" s="2"/>
    </row>
  </sheetData>
  <sheetProtection/>
  <mergeCells count="28">
    <mergeCell ref="A1:I1"/>
    <mergeCell ref="A2:H2"/>
    <mergeCell ref="B31:E31"/>
    <mergeCell ref="B32:E32"/>
    <mergeCell ref="B33:E33"/>
    <mergeCell ref="B34:E34"/>
    <mergeCell ref="B10:D10"/>
    <mergeCell ref="B15:C15"/>
    <mergeCell ref="B22:C22"/>
    <mergeCell ref="B26:E26"/>
    <mergeCell ref="B27:E27"/>
    <mergeCell ref="B28:E28"/>
    <mergeCell ref="B56:D56"/>
    <mergeCell ref="B53:D53"/>
    <mergeCell ref="B54:D54"/>
    <mergeCell ref="B57:D57"/>
    <mergeCell ref="B29:E29"/>
    <mergeCell ref="B30:E30"/>
    <mergeCell ref="G41:H41"/>
    <mergeCell ref="B52:D52"/>
    <mergeCell ref="B7:D7"/>
    <mergeCell ref="B6:D6"/>
    <mergeCell ref="G40:H40"/>
    <mergeCell ref="B44:D44"/>
    <mergeCell ref="B48:D48"/>
    <mergeCell ref="B51:D51"/>
    <mergeCell ref="B9:D9"/>
    <mergeCell ref="B8:D8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E55" sqref="E55"/>
    </sheetView>
  </sheetViews>
  <sheetFormatPr defaultColWidth="9.140625" defaultRowHeight="15"/>
  <cols>
    <col min="1" max="1" width="5.8515625" style="0" customWidth="1"/>
    <col min="2" max="2" width="19.28125" style="0" customWidth="1"/>
    <col min="3" max="3" width="17.57421875" style="0" customWidth="1"/>
    <col min="4" max="4" width="29.140625" style="0" customWidth="1"/>
    <col min="5" max="5" width="15.8515625" style="0" customWidth="1"/>
    <col min="6" max="6" width="10.28125" style="0" bestFit="1" customWidth="1"/>
    <col min="7" max="7" width="12.00390625" style="0" customWidth="1"/>
    <col min="8" max="8" width="13.140625" style="0" customWidth="1"/>
    <col min="9" max="9" width="4.57421875" style="0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18.75" customHeight="1">
      <c r="A2" s="203" t="s">
        <v>68</v>
      </c>
      <c r="B2" s="203"/>
      <c r="C2" s="203"/>
      <c r="D2" s="203"/>
      <c r="E2" s="203"/>
      <c r="F2" s="203"/>
      <c r="G2" s="203"/>
      <c r="H2" s="203"/>
      <c r="I2" s="203"/>
    </row>
    <row r="3" spans="1:9" ht="15.75" customHeight="1">
      <c r="A3" s="203"/>
      <c r="B3" s="203"/>
      <c r="C3" s="203"/>
      <c r="D3" s="203"/>
      <c r="E3" s="203"/>
      <c r="F3" s="203"/>
      <c r="G3" s="203"/>
      <c r="H3" s="203"/>
      <c r="I3" s="203"/>
    </row>
    <row r="4" spans="1:9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</row>
    <row r="5" spans="1:9" ht="15">
      <c r="A5" s="65"/>
      <c r="B5" s="78" t="s">
        <v>66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</row>
    <row r="6" spans="1:9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</row>
    <row r="7" spans="1:9" ht="15.75">
      <c r="A7" s="65"/>
      <c r="B7" s="193" t="s">
        <v>14</v>
      </c>
      <c r="C7" s="194"/>
      <c r="D7" s="195"/>
      <c r="E7" s="57">
        <v>10</v>
      </c>
      <c r="F7" s="62"/>
      <c r="G7" s="88"/>
      <c r="H7" s="88"/>
      <c r="I7" s="70"/>
    </row>
    <row r="8" spans="1:9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</row>
    <row r="9" spans="1:9" ht="15">
      <c r="A9" s="65"/>
      <c r="B9" s="196" t="s">
        <v>31</v>
      </c>
      <c r="C9" s="196"/>
      <c r="D9" s="196"/>
      <c r="E9" s="155">
        <v>34.26</v>
      </c>
      <c r="F9" s="88"/>
      <c r="G9" s="88"/>
      <c r="H9" s="88"/>
      <c r="I9" s="70"/>
    </row>
    <row r="10" spans="1:9" ht="15">
      <c r="A10" s="65"/>
      <c r="B10" s="185" t="s">
        <v>17</v>
      </c>
      <c r="C10" s="186"/>
      <c r="D10" s="187"/>
      <c r="E10" s="165">
        <v>685.2</v>
      </c>
      <c r="F10" s="88"/>
      <c r="G10" s="88"/>
      <c r="H10" s="88"/>
      <c r="I10" s="70"/>
    </row>
    <row r="11" spans="1:9" ht="15.75" thickBot="1">
      <c r="A11" s="67"/>
      <c r="B11" s="68"/>
      <c r="C11" s="69"/>
      <c r="D11" s="69"/>
      <c r="E11" s="8"/>
      <c r="F11" s="71"/>
      <c r="G11" s="71"/>
      <c r="H11" s="72"/>
      <c r="I11" s="73"/>
    </row>
    <row r="12" spans="1:10" ht="6.75" customHeight="1" thickTop="1">
      <c r="A12" s="11"/>
      <c r="B12" s="30"/>
      <c r="C12" s="30"/>
      <c r="D12" s="30"/>
      <c r="E12" s="30"/>
      <c r="F12" s="30"/>
      <c r="G12" s="30"/>
      <c r="H12" s="30"/>
      <c r="I12" s="37"/>
      <c r="J12" s="2"/>
    </row>
    <row r="13" spans="1:10" ht="15">
      <c r="A13" s="12"/>
      <c r="B13" s="80" t="s">
        <v>37</v>
      </c>
      <c r="C13" s="81"/>
      <c r="D13" s="81"/>
      <c r="E13" s="82"/>
      <c r="F13" s="83" t="s">
        <v>4</v>
      </c>
      <c r="G13" s="84"/>
      <c r="H13" s="83" t="s">
        <v>26</v>
      </c>
      <c r="I13" s="49"/>
      <c r="J13" s="2"/>
    </row>
    <row r="14" spans="1:10" ht="15">
      <c r="A14" s="12"/>
      <c r="B14" s="188" t="s">
        <v>44</v>
      </c>
      <c r="C14" s="188"/>
      <c r="D14" s="92">
        <v>0</v>
      </c>
      <c r="E14" s="82"/>
      <c r="F14" s="82"/>
      <c r="G14" s="82"/>
      <c r="H14" s="82"/>
      <c r="I14" s="49"/>
      <c r="J14" s="2"/>
    </row>
    <row r="15" spans="1:10" ht="15">
      <c r="A15" s="12"/>
      <c r="B15" s="85" t="s">
        <v>5</v>
      </c>
      <c r="C15" s="101">
        <f>D14*11%</f>
        <v>0</v>
      </c>
      <c r="D15" s="101"/>
      <c r="E15" s="85"/>
      <c r="F15" s="85"/>
      <c r="G15" s="85"/>
      <c r="H15" s="85"/>
      <c r="I15" s="49"/>
      <c r="J15" s="2"/>
    </row>
    <row r="16" spans="1:10" ht="15">
      <c r="A16" s="12"/>
      <c r="B16" s="85" t="s">
        <v>6</v>
      </c>
      <c r="C16" s="101">
        <f>D14*8%</f>
        <v>0</v>
      </c>
      <c r="D16" s="101">
        <v>0</v>
      </c>
      <c r="E16" s="85"/>
      <c r="F16" s="85"/>
      <c r="G16" s="85"/>
      <c r="H16" s="85"/>
      <c r="I16" s="49"/>
      <c r="J16" s="2"/>
    </row>
    <row r="17" spans="1:10" ht="15">
      <c r="A17" s="12"/>
      <c r="B17" s="85" t="s">
        <v>7</v>
      </c>
      <c r="C17" s="94">
        <f>D14/12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11</v>
      </c>
      <c r="C18" s="95">
        <f>C17/3</f>
        <v>0</v>
      </c>
      <c r="D18" s="101">
        <v>0</v>
      </c>
      <c r="E18" s="89"/>
      <c r="F18" s="90"/>
      <c r="G18" s="85"/>
      <c r="H18" s="85"/>
      <c r="I18" s="49"/>
      <c r="J18" s="2"/>
    </row>
    <row r="19" spans="1:10" ht="15">
      <c r="A19" s="12"/>
      <c r="B19" s="85" t="s">
        <v>45</v>
      </c>
      <c r="C19" s="101">
        <v>0</v>
      </c>
      <c r="D19" s="101">
        <v>0</v>
      </c>
      <c r="E19" s="91"/>
      <c r="F19" s="85"/>
      <c r="G19" s="85"/>
      <c r="H19" s="85"/>
      <c r="I19" s="49"/>
      <c r="J19" s="2"/>
    </row>
    <row r="20" spans="1:10" ht="15">
      <c r="A20" s="12"/>
      <c r="B20" s="86" t="s">
        <v>8</v>
      </c>
      <c r="C20" s="148">
        <f>D14/12</f>
        <v>0</v>
      </c>
      <c r="D20" s="148">
        <f>SUM(C15:C20)</f>
        <v>0</v>
      </c>
      <c r="E20" s="74"/>
      <c r="F20" s="174">
        <f>H20*12</f>
        <v>0</v>
      </c>
      <c r="G20" s="87"/>
      <c r="H20" s="75">
        <f>D14+D20</f>
        <v>0</v>
      </c>
      <c r="I20" s="49"/>
      <c r="J20" s="2"/>
    </row>
    <row r="21" spans="1:10" ht="6.75" customHeight="1" thickBot="1">
      <c r="A21" s="13"/>
      <c r="B21" s="189"/>
      <c r="C21" s="189"/>
      <c r="D21" s="51"/>
      <c r="E21" s="52"/>
      <c r="F21" s="53"/>
      <c r="G21" s="54"/>
      <c r="H21" s="55"/>
      <c r="I21" s="50"/>
      <c r="J21" s="2"/>
    </row>
    <row r="22" spans="1:10" ht="2.25" customHeight="1" thickBot="1" thickTop="1">
      <c r="A22" s="45"/>
      <c r="B22" s="7"/>
      <c r="C22" s="2"/>
      <c r="D22" s="2"/>
      <c r="E22" s="6"/>
      <c r="F22" s="17"/>
      <c r="G22" s="17"/>
      <c r="H22" s="6"/>
      <c r="I22" s="46"/>
      <c r="J22" s="6"/>
    </row>
    <row r="23" spans="1:10" ht="6.75" customHeight="1" thickTop="1">
      <c r="A23" s="11"/>
      <c r="B23" s="28"/>
      <c r="C23" s="28"/>
      <c r="D23" s="28"/>
      <c r="E23" s="29"/>
      <c r="F23" s="38"/>
      <c r="G23" s="31"/>
      <c r="H23" s="14"/>
      <c r="I23" s="15"/>
      <c r="J23" s="6"/>
    </row>
    <row r="24" spans="1:10" ht="15">
      <c r="A24" s="12"/>
      <c r="B24" s="102" t="s">
        <v>38</v>
      </c>
      <c r="C24" s="103"/>
      <c r="D24" s="103"/>
      <c r="E24" s="104"/>
      <c r="F24" s="105" t="s">
        <v>35</v>
      </c>
      <c r="G24" s="103"/>
      <c r="H24" s="106" t="s">
        <v>26</v>
      </c>
      <c r="I24" s="18"/>
      <c r="J24" s="6"/>
    </row>
    <row r="25" spans="1:10" ht="15">
      <c r="A25" s="12"/>
      <c r="B25" s="176" t="s">
        <v>20</v>
      </c>
      <c r="C25" s="176"/>
      <c r="D25" s="176"/>
      <c r="E25" s="176"/>
      <c r="F25" s="172"/>
      <c r="G25" s="108"/>
      <c r="H25" s="108"/>
      <c r="I25" s="18"/>
      <c r="J25" s="6"/>
    </row>
    <row r="26" spans="1:10" ht="15">
      <c r="A26" s="12"/>
      <c r="B26" s="176" t="s">
        <v>46</v>
      </c>
      <c r="C26" s="176"/>
      <c r="D26" s="176"/>
      <c r="E26" s="176"/>
      <c r="F26" s="172"/>
      <c r="G26" s="108"/>
      <c r="H26" s="108"/>
      <c r="I26" s="18"/>
      <c r="J26" s="6"/>
    </row>
    <row r="27" spans="1:10" ht="15">
      <c r="A27" s="12"/>
      <c r="B27" s="176" t="s">
        <v>21</v>
      </c>
      <c r="C27" s="176"/>
      <c r="D27" s="176"/>
      <c r="E27" s="176"/>
      <c r="F27" s="172"/>
      <c r="G27" s="108"/>
      <c r="H27" s="108"/>
      <c r="I27" s="18"/>
      <c r="J27" s="6"/>
    </row>
    <row r="28" spans="1:10" ht="15">
      <c r="A28" s="12"/>
      <c r="B28" s="176" t="s">
        <v>22</v>
      </c>
      <c r="C28" s="176"/>
      <c r="D28" s="176"/>
      <c r="E28" s="176"/>
      <c r="F28" s="172"/>
      <c r="G28" s="108"/>
      <c r="H28" s="108"/>
      <c r="I28" s="18"/>
      <c r="J28" s="6"/>
    </row>
    <row r="29" spans="1:10" ht="15">
      <c r="A29" s="12"/>
      <c r="B29" s="176" t="s">
        <v>23</v>
      </c>
      <c r="C29" s="176"/>
      <c r="D29" s="176"/>
      <c r="E29" s="176"/>
      <c r="F29" s="172"/>
      <c r="G29" s="108"/>
      <c r="H29" s="108"/>
      <c r="I29" s="18"/>
      <c r="J29" s="6"/>
    </row>
    <row r="30" spans="1:10" ht="15">
      <c r="A30" s="12"/>
      <c r="B30" s="176" t="s">
        <v>24</v>
      </c>
      <c r="C30" s="176"/>
      <c r="D30" s="176"/>
      <c r="E30" s="176"/>
      <c r="F30" s="172"/>
      <c r="G30" s="108"/>
      <c r="H30" s="108"/>
      <c r="I30" s="18"/>
      <c r="J30" s="6"/>
    </row>
    <row r="31" spans="1:10" ht="15">
      <c r="A31" s="12"/>
      <c r="B31" s="176" t="s">
        <v>36</v>
      </c>
      <c r="C31" s="176"/>
      <c r="D31" s="176"/>
      <c r="E31" s="176"/>
      <c r="F31" s="172"/>
      <c r="G31" s="108"/>
      <c r="H31" s="108"/>
      <c r="I31" s="18"/>
      <c r="J31" s="6"/>
    </row>
    <row r="32" spans="1:10" ht="15">
      <c r="A32" s="12"/>
      <c r="B32" s="184" t="s">
        <v>73</v>
      </c>
      <c r="C32" s="184"/>
      <c r="D32" s="184"/>
      <c r="E32" s="184"/>
      <c r="F32" s="173"/>
      <c r="G32" s="109"/>
      <c r="H32" s="110"/>
      <c r="I32" s="18"/>
      <c r="J32" s="6"/>
    </row>
    <row r="33" spans="1:10" ht="15">
      <c r="A33" s="12"/>
      <c r="B33" s="179" t="s">
        <v>12</v>
      </c>
      <c r="C33" s="179"/>
      <c r="D33" s="179"/>
      <c r="E33" s="179"/>
      <c r="F33" s="112">
        <f>SUM(F25:F32)</f>
        <v>0</v>
      </c>
      <c r="G33" s="103"/>
      <c r="H33" s="111">
        <f>F33/12</f>
        <v>0</v>
      </c>
      <c r="I33" s="18"/>
      <c r="J33" s="6"/>
    </row>
    <row r="34" spans="1:10" ht="6.75" customHeight="1" thickBot="1">
      <c r="A34" s="13"/>
      <c r="B34" s="23"/>
      <c r="C34" s="23"/>
      <c r="D34" s="23"/>
      <c r="E34" s="32"/>
      <c r="F34" s="33"/>
      <c r="G34" s="23"/>
      <c r="H34" s="23"/>
      <c r="I34" s="24"/>
      <c r="J34" s="6"/>
    </row>
    <row r="35" spans="1:10" ht="2.25" customHeight="1" thickBot="1" thickTop="1">
      <c r="A35" s="1"/>
      <c r="B35" s="2"/>
      <c r="C35" s="2"/>
      <c r="D35" s="2"/>
      <c r="E35" s="25"/>
      <c r="F35" s="27"/>
      <c r="G35" s="2"/>
      <c r="H35" s="2"/>
      <c r="I35" s="2"/>
      <c r="J35" s="6"/>
    </row>
    <row r="36" spans="1:10" ht="6.75" customHeight="1" thickTop="1">
      <c r="A36" s="11"/>
      <c r="B36" s="14"/>
      <c r="C36" s="14"/>
      <c r="D36" s="14"/>
      <c r="E36" s="34"/>
      <c r="F36" s="35"/>
      <c r="G36" s="14"/>
      <c r="H36" s="14"/>
      <c r="I36" s="15"/>
      <c r="J36" s="6"/>
    </row>
    <row r="37" spans="1:10" ht="15">
      <c r="A37" s="12"/>
      <c r="B37" s="113" t="s">
        <v>39</v>
      </c>
      <c r="C37" s="107"/>
      <c r="D37" s="107"/>
      <c r="E37" s="114"/>
      <c r="F37" s="107"/>
      <c r="G37" s="107"/>
      <c r="H37" s="107"/>
      <c r="I37" s="97"/>
      <c r="J37" s="6"/>
    </row>
    <row r="38" spans="1:10" ht="15">
      <c r="A38" s="12"/>
      <c r="B38" s="102"/>
      <c r="C38" s="103"/>
      <c r="D38" s="103"/>
      <c r="E38" s="104"/>
      <c r="F38" s="103"/>
      <c r="G38" s="103"/>
      <c r="H38" s="103"/>
      <c r="I38" s="97"/>
      <c r="J38" s="6"/>
    </row>
    <row r="39" spans="1:10" ht="15">
      <c r="A39" s="12"/>
      <c r="B39" s="102"/>
      <c r="C39" s="103"/>
      <c r="D39" s="115" t="s">
        <v>28</v>
      </c>
      <c r="E39" s="116" t="s">
        <v>29</v>
      </c>
      <c r="F39" s="115" t="s">
        <v>30</v>
      </c>
      <c r="G39" s="180" t="s">
        <v>26</v>
      </c>
      <c r="H39" s="180"/>
      <c r="I39" s="97"/>
      <c r="J39" s="6"/>
    </row>
    <row r="40" spans="1:10" ht="15">
      <c r="A40" s="12"/>
      <c r="B40" s="117" t="s">
        <v>27</v>
      </c>
      <c r="C40" s="103"/>
      <c r="D40" s="121"/>
      <c r="E40" s="122"/>
      <c r="F40" s="168">
        <f>E10</f>
        <v>685.2</v>
      </c>
      <c r="G40" s="181" t="e">
        <f>(E40*F40)/D40</f>
        <v>#DIV/0!</v>
      </c>
      <c r="H40" s="182"/>
      <c r="I40" s="18"/>
      <c r="J40" s="6"/>
    </row>
    <row r="41" spans="1:10" ht="15">
      <c r="A41" s="12"/>
      <c r="B41" s="118"/>
      <c r="C41" s="108"/>
      <c r="D41" s="108"/>
      <c r="E41" s="96"/>
      <c r="F41" s="108"/>
      <c r="G41" s="108"/>
      <c r="H41" s="108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83" t="s">
        <v>32</v>
      </c>
      <c r="C43" s="183"/>
      <c r="D43" s="183"/>
      <c r="E43" s="39"/>
      <c r="F43" s="119"/>
      <c r="G43" s="119"/>
      <c r="H43" s="120" t="e">
        <f>G40*E43</f>
        <v>#DIV/0!</v>
      </c>
      <c r="I43" s="16"/>
      <c r="J43" s="6"/>
    </row>
    <row r="44" spans="1:10" ht="6.75" customHeight="1" thickBot="1">
      <c r="A44" s="12"/>
      <c r="B44" s="2"/>
      <c r="C44" s="2"/>
      <c r="D44" s="2"/>
      <c r="E44" s="4"/>
      <c r="F44" s="2"/>
      <c r="G44" s="40"/>
      <c r="H44" s="56"/>
      <c r="I44" s="36"/>
      <c r="J44" s="6"/>
    </row>
    <row r="45" spans="1:10" ht="2.25" customHeight="1" thickTop="1">
      <c r="A45" s="45"/>
      <c r="B45" s="14"/>
      <c r="C45" s="14"/>
      <c r="D45" s="14"/>
      <c r="E45" s="26"/>
      <c r="F45" s="14"/>
      <c r="G45" s="42"/>
      <c r="H45" s="43"/>
      <c r="I45" s="44"/>
      <c r="J45" s="6"/>
    </row>
    <row r="46" spans="1:10" ht="6.75" customHeight="1">
      <c r="A46" s="12"/>
      <c r="B46" s="7"/>
      <c r="C46" s="2"/>
      <c r="D46" s="2"/>
      <c r="E46" s="6"/>
      <c r="F46" s="17"/>
      <c r="G46" s="17"/>
      <c r="H46" s="6"/>
      <c r="I46" s="16"/>
      <c r="J46" s="6"/>
    </row>
    <row r="47" spans="1:10" ht="15">
      <c r="A47" s="12"/>
      <c r="B47" s="178" t="s">
        <v>3</v>
      </c>
      <c r="C47" s="178"/>
      <c r="D47" s="178"/>
      <c r="E47" s="123" t="s">
        <v>4</v>
      </c>
      <c r="F47" s="124"/>
      <c r="G47" s="105" t="s">
        <v>26</v>
      </c>
      <c r="H47" s="125"/>
      <c r="I47" s="18"/>
      <c r="J47" s="2"/>
    </row>
    <row r="48" spans="1:10" ht="15">
      <c r="A48" s="12"/>
      <c r="B48" s="170" t="s">
        <v>19</v>
      </c>
      <c r="C48" s="141"/>
      <c r="D48" s="170"/>
      <c r="E48" s="94">
        <f>E5*C48</f>
        <v>0</v>
      </c>
      <c r="F48" s="108"/>
      <c r="G48" s="94">
        <f>E48/10</f>
        <v>0</v>
      </c>
      <c r="H48" s="131" t="e">
        <f>G48/G56</f>
        <v>#DIV/0!</v>
      </c>
      <c r="I48" s="18"/>
      <c r="J48" s="2"/>
    </row>
    <row r="49" spans="1:10" ht="15">
      <c r="A49" s="12"/>
      <c r="B49" s="127" t="s">
        <v>40</v>
      </c>
      <c r="C49" s="127"/>
      <c r="D49" s="128"/>
      <c r="E49" s="101" t="e">
        <f>G40*10</f>
        <v>#DIV/0!</v>
      </c>
      <c r="F49" s="108"/>
      <c r="G49" s="94" t="e">
        <f>SUM(E49/12)</f>
        <v>#DIV/0!</v>
      </c>
      <c r="H49" s="132" t="e">
        <f>G49/G56</f>
        <v>#DIV/0!</v>
      </c>
      <c r="I49" s="18"/>
      <c r="J49" s="2"/>
    </row>
    <row r="50" spans="1:10" ht="15">
      <c r="A50" s="12"/>
      <c r="B50" s="176" t="s">
        <v>41</v>
      </c>
      <c r="C50" s="176"/>
      <c r="D50" s="176"/>
      <c r="E50" s="145">
        <f>F33</f>
        <v>0</v>
      </c>
      <c r="F50" s="108"/>
      <c r="G50" s="94">
        <f>E50/10</f>
        <v>0</v>
      </c>
      <c r="H50" s="132" t="e">
        <f>G50/G56</f>
        <v>#DIV/0!</v>
      </c>
      <c r="I50" s="18"/>
      <c r="J50" s="2"/>
    </row>
    <row r="51" spans="1:10" ht="15">
      <c r="A51" s="12"/>
      <c r="B51" s="176" t="s">
        <v>42</v>
      </c>
      <c r="C51" s="176"/>
      <c r="D51" s="176"/>
      <c r="E51" s="101" t="e">
        <f>H43*10</f>
        <v>#DIV/0!</v>
      </c>
      <c r="F51" s="108"/>
      <c r="G51" s="94" t="e">
        <f>SUM(E51/10)</f>
        <v>#DIV/0!</v>
      </c>
      <c r="H51" s="132" t="e">
        <f>G51/G56</f>
        <v>#DIV/0!</v>
      </c>
      <c r="I51" s="18"/>
      <c r="J51" s="2"/>
    </row>
    <row r="52" spans="1:10" ht="15">
      <c r="A52" s="12"/>
      <c r="B52" s="176" t="s">
        <v>43</v>
      </c>
      <c r="C52" s="176"/>
      <c r="D52" s="176"/>
      <c r="E52" s="94">
        <f>F20</f>
        <v>0</v>
      </c>
      <c r="F52" s="108"/>
      <c r="G52" s="94">
        <f>E52/10</f>
        <v>0</v>
      </c>
      <c r="H52" s="132" t="e">
        <f>G52/G56</f>
        <v>#DIV/0!</v>
      </c>
      <c r="I52" s="18"/>
      <c r="J52" s="2"/>
    </row>
    <row r="53" spans="1:10" ht="15">
      <c r="A53" s="12"/>
      <c r="B53" s="177" t="s">
        <v>9</v>
      </c>
      <c r="C53" s="177"/>
      <c r="D53" s="177"/>
      <c r="E53" s="146" t="e">
        <f>SUM(E48:E52)</f>
        <v>#DIV/0!</v>
      </c>
      <c r="F53" s="103"/>
      <c r="G53" s="146" t="e">
        <f>SUM(G48:G52)</f>
        <v>#DIV/0!</v>
      </c>
      <c r="H53" s="131"/>
      <c r="I53" s="18"/>
      <c r="J53" s="2"/>
    </row>
    <row r="54" spans="1:10" ht="15">
      <c r="A54" s="12"/>
      <c r="B54" s="129" t="s">
        <v>33</v>
      </c>
      <c r="C54" s="142"/>
      <c r="D54" s="129"/>
      <c r="E54" s="94" t="e">
        <f>E53*C54</f>
        <v>#DIV/0!</v>
      </c>
      <c r="F54" s="96"/>
      <c r="G54" s="94" t="e">
        <f>G53*C54</f>
        <v>#DIV/0!</v>
      </c>
      <c r="H54" s="131" t="e">
        <f>G54/G56</f>
        <v>#DIV/0!</v>
      </c>
      <c r="I54" s="18"/>
      <c r="J54" s="2"/>
    </row>
    <row r="55" spans="1:10" ht="15">
      <c r="A55" s="12"/>
      <c r="B55" s="176" t="s">
        <v>74</v>
      </c>
      <c r="C55" s="176"/>
      <c r="D55" s="176"/>
      <c r="E55" s="96"/>
      <c r="F55" s="96"/>
      <c r="G55" s="96">
        <f>E55/12</f>
        <v>0</v>
      </c>
      <c r="H55" s="132"/>
      <c r="I55" s="18"/>
      <c r="J55" s="2"/>
    </row>
    <row r="56" spans="1:10" ht="15">
      <c r="A56" s="12"/>
      <c r="B56" s="178" t="s">
        <v>10</v>
      </c>
      <c r="C56" s="178"/>
      <c r="D56" s="178"/>
      <c r="E56" s="147" t="e">
        <f>SUM(E53:E55)</f>
        <v>#DIV/0!</v>
      </c>
      <c r="F56" s="103"/>
      <c r="G56" s="147" t="e">
        <f>SUM(G53:G55)</f>
        <v>#DIV/0!</v>
      </c>
      <c r="H56" s="131" t="e">
        <f>SUM(H48:H55)</f>
        <v>#DIV/0!</v>
      </c>
      <c r="I56" s="18"/>
      <c r="J56" s="2"/>
    </row>
    <row r="57" spans="1:10" ht="15">
      <c r="A57" s="12"/>
      <c r="B57" s="130"/>
      <c r="C57" s="130"/>
      <c r="D57" s="130"/>
      <c r="E57" s="137"/>
      <c r="F57" s="108"/>
      <c r="G57" s="133"/>
      <c r="H57" s="125"/>
      <c r="I57" s="18"/>
      <c r="J57" s="2"/>
    </row>
    <row r="58" spans="1:10" ht="15">
      <c r="A58" s="12"/>
      <c r="B58" s="138" t="s">
        <v>34</v>
      </c>
      <c r="C58" s="138"/>
      <c r="D58" s="139"/>
      <c r="E58" s="140"/>
      <c r="F58" s="134"/>
      <c r="G58" s="135" t="e">
        <f>G56/E10</f>
        <v>#DIV/0!</v>
      </c>
      <c r="H58" s="136"/>
      <c r="I58" s="18"/>
      <c r="J58" s="2"/>
    </row>
    <row r="59" spans="1:10" ht="6.75" customHeight="1" thickBot="1">
      <c r="A59" s="13"/>
      <c r="B59" s="19"/>
      <c r="C59" s="19"/>
      <c r="D59" s="19"/>
      <c r="E59" s="20"/>
      <c r="F59" s="21"/>
      <c r="G59" s="22"/>
      <c r="H59" s="41"/>
      <c r="I59" s="24"/>
      <c r="J59" s="2"/>
    </row>
    <row r="60" spans="1:10" ht="6.75" customHeight="1" thickBot="1" thickTop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8">
    <mergeCell ref="A1:I1"/>
    <mergeCell ref="B6:D6"/>
    <mergeCell ref="B7:D7"/>
    <mergeCell ref="B8:D8"/>
    <mergeCell ref="B9:D9"/>
    <mergeCell ref="A2:I3"/>
    <mergeCell ref="B10:D10"/>
    <mergeCell ref="B26:E26"/>
    <mergeCell ref="B27:E27"/>
    <mergeCell ref="B28:E28"/>
    <mergeCell ref="B14:C14"/>
    <mergeCell ref="B21:C21"/>
    <mergeCell ref="B25:E25"/>
    <mergeCell ref="B56:D56"/>
    <mergeCell ref="G40:H40"/>
    <mergeCell ref="B51:D51"/>
    <mergeCell ref="B52:D52"/>
    <mergeCell ref="B29:E29"/>
    <mergeCell ref="B30:E30"/>
    <mergeCell ref="B31:E31"/>
    <mergeCell ref="B32:E32"/>
    <mergeCell ref="B33:E33"/>
    <mergeCell ref="G39:H39"/>
    <mergeCell ref="B43:D43"/>
    <mergeCell ref="B47:D47"/>
    <mergeCell ref="B50:D50"/>
    <mergeCell ref="B55:D55"/>
    <mergeCell ref="B53:D5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workbookViewId="0" topLeftCell="A31">
      <selection activeCell="C54" sqref="C54"/>
    </sheetView>
  </sheetViews>
  <sheetFormatPr defaultColWidth="9.140625" defaultRowHeight="15"/>
  <cols>
    <col min="1" max="1" width="3.421875" style="0" customWidth="1"/>
    <col min="2" max="2" width="14.7109375" style="3" customWidth="1"/>
    <col min="3" max="3" width="18.7109375" style="3" customWidth="1"/>
    <col min="4" max="4" width="24.28125" style="3" customWidth="1"/>
    <col min="5" max="5" width="19.421875" style="3" customWidth="1"/>
    <col min="6" max="6" width="13.7109375" style="3" customWidth="1"/>
    <col min="7" max="7" width="17.8515625" style="3" customWidth="1"/>
    <col min="8" max="8" width="20.42187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52" t="s">
        <v>69</v>
      </c>
      <c r="C2" s="152"/>
      <c r="D2" s="152"/>
      <c r="E2" s="152"/>
      <c r="F2" s="152"/>
      <c r="G2" s="151"/>
      <c r="H2" s="98"/>
      <c r="I2" s="99"/>
    </row>
    <row r="3" spans="1:10" ht="15.75" thickTop="1">
      <c r="A3" s="65"/>
      <c r="B3" s="76" t="s">
        <v>0</v>
      </c>
      <c r="C3" s="77" t="s">
        <v>1</v>
      </c>
      <c r="D3" s="77" t="s">
        <v>18</v>
      </c>
      <c r="E3" s="77" t="s">
        <v>2</v>
      </c>
      <c r="F3" s="79"/>
      <c r="G3" s="79"/>
      <c r="H3" s="79"/>
      <c r="I3" s="66"/>
      <c r="J3" s="5"/>
    </row>
    <row r="4" spans="1:10" ht="15">
      <c r="A4" s="65"/>
      <c r="B4" s="78" t="s">
        <v>75</v>
      </c>
      <c r="C4" s="61">
        <v>2012</v>
      </c>
      <c r="D4" s="61">
        <v>24</v>
      </c>
      <c r="E4" s="93">
        <v>85000</v>
      </c>
      <c r="F4" s="79"/>
      <c r="G4" s="79"/>
      <c r="H4" s="79"/>
      <c r="I4" s="70"/>
      <c r="J4" s="6"/>
    </row>
    <row r="5" spans="1:10" ht="15">
      <c r="A5" s="65"/>
      <c r="B5" s="193" t="s">
        <v>15</v>
      </c>
      <c r="C5" s="194"/>
      <c r="D5" s="195"/>
      <c r="E5" s="57">
        <v>200</v>
      </c>
      <c r="F5" s="88"/>
      <c r="G5" s="88"/>
      <c r="H5" s="88"/>
      <c r="I5" s="70"/>
      <c r="J5" s="6"/>
    </row>
    <row r="6" spans="1:10" ht="15">
      <c r="A6" s="65"/>
      <c r="B6" s="193" t="s">
        <v>14</v>
      </c>
      <c r="C6" s="194"/>
      <c r="D6" s="195"/>
      <c r="E6" s="57">
        <v>10</v>
      </c>
      <c r="F6" s="88"/>
      <c r="G6" s="88"/>
      <c r="H6" s="88"/>
      <c r="I6" s="70"/>
      <c r="J6" s="6"/>
    </row>
    <row r="7" spans="1:10" ht="15">
      <c r="A7" s="65"/>
      <c r="B7" s="193" t="s">
        <v>16</v>
      </c>
      <c r="C7" s="194"/>
      <c r="D7" s="195"/>
      <c r="E7" s="57">
        <v>20</v>
      </c>
      <c r="F7" s="88"/>
      <c r="G7" s="88"/>
      <c r="H7" s="88"/>
      <c r="I7" s="70"/>
      <c r="J7" s="6"/>
    </row>
    <row r="8" spans="1:10" ht="15">
      <c r="A8" s="65"/>
      <c r="B8" s="196" t="s">
        <v>31</v>
      </c>
      <c r="C8" s="196"/>
      <c r="D8" s="196"/>
      <c r="E8" s="155">
        <v>77.9</v>
      </c>
      <c r="F8" s="88"/>
      <c r="G8" s="88"/>
      <c r="H8" s="88"/>
      <c r="I8" s="70"/>
      <c r="J8" s="6"/>
    </row>
    <row r="9" spans="1:10" ht="15">
      <c r="A9" s="65"/>
      <c r="B9" s="185" t="s">
        <v>17</v>
      </c>
      <c r="C9" s="186"/>
      <c r="D9" s="187"/>
      <c r="E9" s="171">
        <f>E8*E7</f>
        <v>1558</v>
      </c>
      <c r="F9" s="88"/>
      <c r="G9" s="88"/>
      <c r="H9" s="88"/>
      <c r="I9" s="70"/>
      <c r="J9" s="6"/>
    </row>
    <row r="10" spans="1:10" ht="6.75" customHeight="1" thickBot="1">
      <c r="A10" s="67"/>
      <c r="B10" s="68"/>
      <c r="C10" s="69"/>
      <c r="D10" s="69"/>
      <c r="E10" s="8"/>
      <c r="F10" s="71"/>
      <c r="G10" s="71"/>
      <c r="H10" s="72"/>
      <c r="I10" s="73"/>
      <c r="J10" s="6"/>
    </row>
    <row r="11" spans="1:10" ht="2.25" customHeight="1" thickBot="1" thickTop="1">
      <c r="A11" s="45"/>
      <c r="B11" s="47"/>
      <c r="C11" s="14"/>
      <c r="D11" s="14"/>
      <c r="E11" s="46"/>
      <c r="F11" s="48"/>
      <c r="G11" s="48"/>
      <c r="H11" s="46"/>
      <c r="I11" s="46"/>
      <c r="J11" s="6"/>
    </row>
    <row r="12" spans="1:10" ht="6.75" customHeight="1" thickTop="1">
      <c r="A12" s="11"/>
      <c r="B12" s="30"/>
      <c r="C12" s="30"/>
      <c r="D12" s="30"/>
      <c r="E12" s="30"/>
      <c r="F12" s="30"/>
      <c r="G12" s="30"/>
      <c r="H12" s="30"/>
      <c r="I12" s="37"/>
      <c r="J12" s="2"/>
    </row>
    <row r="13" spans="1:10" ht="15">
      <c r="A13" s="12"/>
      <c r="B13" s="80" t="s">
        <v>37</v>
      </c>
      <c r="C13" s="81"/>
      <c r="D13" s="81"/>
      <c r="E13" s="82"/>
      <c r="F13" s="83" t="s">
        <v>4</v>
      </c>
      <c r="G13" s="84"/>
      <c r="H13" s="83" t="s">
        <v>26</v>
      </c>
      <c r="I13" s="49"/>
      <c r="J13" s="2"/>
    </row>
    <row r="14" spans="1:10" ht="15">
      <c r="A14" s="12"/>
      <c r="B14" s="188" t="s">
        <v>44</v>
      </c>
      <c r="C14" s="188"/>
      <c r="D14" s="92"/>
      <c r="E14" s="82"/>
      <c r="F14" s="82"/>
      <c r="G14" s="82"/>
      <c r="H14" s="82"/>
      <c r="I14" s="49"/>
      <c r="J14" s="2"/>
    </row>
    <row r="15" spans="1:10" ht="15">
      <c r="A15" s="12"/>
      <c r="B15" s="85" t="s">
        <v>5</v>
      </c>
      <c r="C15" s="101">
        <f>D14*11%</f>
        <v>0</v>
      </c>
      <c r="D15" s="101"/>
      <c r="E15" s="85"/>
      <c r="F15" s="85"/>
      <c r="G15" s="85"/>
      <c r="H15" s="85"/>
      <c r="I15" s="49"/>
      <c r="J15" s="2"/>
    </row>
    <row r="16" spans="1:10" ht="15">
      <c r="A16" s="12"/>
      <c r="B16" s="85" t="s">
        <v>6</v>
      </c>
      <c r="C16" s="101">
        <f>D14*8%</f>
        <v>0</v>
      </c>
      <c r="D16" s="101">
        <v>0</v>
      </c>
      <c r="E16" s="85"/>
      <c r="F16" s="85"/>
      <c r="G16" s="85"/>
      <c r="H16" s="85"/>
      <c r="I16" s="49"/>
      <c r="J16" s="2"/>
    </row>
    <row r="17" spans="1:10" ht="15">
      <c r="A17" s="12"/>
      <c r="B17" s="85" t="s">
        <v>7</v>
      </c>
      <c r="C17" s="94">
        <f>D14/12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11</v>
      </c>
      <c r="C18" s="95">
        <f>C17/3</f>
        <v>0</v>
      </c>
      <c r="D18" s="101">
        <v>0</v>
      </c>
      <c r="E18" s="89"/>
      <c r="F18" s="90"/>
      <c r="G18" s="85"/>
      <c r="H18" s="85"/>
      <c r="I18" s="49"/>
      <c r="J18" s="2"/>
    </row>
    <row r="19" spans="1:10" ht="15">
      <c r="A19" s="12"/>
      <c r="B19" s="85" t="s">
        <v>45</v>
      </c>
      <c r="C19" s="101"/>
      <c r="D19" s="101">
        <v>0</v>
      </c>
      <c r="E19" s="91"/>
      <c r="F19" s="85"/>
      <c r="G19" s="85"/>
      <c r="H19" s="85"/>
      <c r="I19" s="49"/>
      <c r="J19" s="2"/>
    </row>
    <row r="20" spans="1:10" ht="15">
      <c r="A20" s="12"/>
      <c r="B20" s="86" t="s">
        <v>8</v>
      </c>
      <c r="C20" s="148">
        <f>D14/12</f>
        <v>0</v>
      </c>
      <c r="D20" s="148">
        <f>SUM(C15:C20)</f>
        <v>0</v>
      </c>
      <c r="E20" s="74"/>
      <c r="F20" s="75">
        <f>H20*12</f>
        <v>0</v>
      </c>
      <c r="G20" s="87"/>
      <c r="H20" s="75">
        <f>D14+D20</f>
        <v>0</v>
      </c>
      <c r="I20" s="49"/>
      <c r="J20" s="2"/>
    </row>
    <row r="21" spans="1:10" ht="6.75" customHeight="1" thickBot="1">
      <c r="A21" s="13"/>
      <c r="B21" s="189"/>
      <c r="C21" s="189"/>
      <c r="D21" s="51"/>
      <c r="E21" s="52"/>
      <c r="F21" s="53"/>
      <c r="G21" s="54"/>
      <c r="H21" s="55"/>
      <c r="I21" s="50"/>
      <c r="J21" s="2"/>
    </row>
    <row r="22" spans="1:10" ht="2.25" customHeight="1" thickBot="1" thickTop="1">
      <c r="A22" s="45"/>
      <c r="B22" s="7"/>
      <c r="C22" s="2"/>
      <c r="D22" s="2"/>
      <c r="E22" s="6"/>
      <c r="F22" s="17"/>
      <c r="G22" s="17"/>
      <c r="H22" s="6"/>
      <c r="I22" s="46"/>
      <c r="J22" s="6"/>
    </row>
    <row r="23" spans="1:10" ht="6.75" customHeight="1" thickTop="1">
      <c r="A23" s="11"/>
      <c r="B23" s="28"/>
      <c r="C23" s="28"/>
      <c r="D23" s="28"/>
      <c r="E23" s="29"/>
      <c r="F23" s="38"/>
      <c r="G23" s="31"/>
      <c r="H23" s="14"/>
      <c r="I23" s="15"/>
      <c r="J23" s="6"/>
    </row>
    <row r="24" spans="1:10" ht="15">
      <c r="A24" s="12"/>
      <c r="B24" s="102" t="s">
        <v>38</v>
      </c>
      <c r="C24" s="103"/>
      <c r="D24" s="103"/>
      <c r="E24" s="104"/>
      <c r="F24" s="105" t="s">
        <v>35</v>
      </c>
      <c r="G24" s="103"/>
      <c r="H24" s="106" t="s">
        <v>26</v>
      </c>
      <c r="I24" s="18"/>
      <c r="J24" s="6"/>
    </row>
    <row r="25" spans="1:10" ht="15">
      <c r="A25" s="12"/>
      <c r="B25" s="176" t="s">
        <v>20</v>
      </c>
      <c r="C25" s="176"/>
      <c r="D25" s="176"/>
      <c r="E25" s="176"/>
      <c r="F25" s="143"/>
      <c r="G25" s="108"/>
      <c r="H25" s="108"/>
      <c r="I25" s="18"/>
      <c r="J25" s="6"/>
    </row>
    <row r="26" spans="1:10" ht="15">
      <c r="A26" s="12"/>
      <c r="B26" s="176" t="s">
        <v>46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21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22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23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24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36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84" t="s">
        <v>73</v>
      </c>
      <c r="C32" s="184"/>
      <c r="D32" s="184"/>
      <c r="E32" s="184"/>
      <c r="F32" s="144"/>
      <c r="G32" s="109"/>
      <c r="H32" s="110"/>
      <c r="I32" s="18"/>
      <c r="J32" s="6"/>
    </row>
    <row r="33" spans="1:10" ht="15">
      <c r="A33" s="12"/>
      <c r="B33" s="179" t="s">
        <v>12</v>
      </c>
      <c r="C33" s="179"/>
      <c r="D33" s="179"/>
      <c r="E33" s="179"/>
      <c r="F33" s="112">
        <f>SUM(F25:F32)</f>
        <v>0</v>
      </c>
      <c r="G33" s="103"/>
      <c r="H33" s="111">
        <f>F33/12</f>
        <v>0</v>
      </c>
      <c r="I33" s="18"/>
      <c r="J33" s="6"/>
    </row>
    <row r="34" spans="1:10" ht="6.75" customHeight="1" thickBot="1">
      <c r="A34" s="13"/>
      <c r="B34" s="23"/>
      <c r="C34" s="23"/>
      <c r="D34" s="23"/>
      <c r="E34" s="32"/>
      <c r="F34" s="33"/>
      <c r="G34" s="23"/>
      <c r="H34" s="23"/>
      <c r="I34" s="24"/>
      <c r="J34" s="6"/>
    </row>
    <row r="35" spans="1:10" ht="2.25" customHeight="1" thickBot="1" thickTop="1">
      <c r="A35" s="1"/>
      <c r="B35" s="2"/>
      <c r="C35" s="2"/>
      <c r="D35" s="2"/>
      <c r="E35" s="25"/>
      <c r="F35" s="27"/>
      <c r="G35" s="2"/>
      <c r="H35" s="2"/>
      <c r="I35" s="2"/>
      <c r="J35" s="6"/>
    </row>
    <row r="36" spans="1:10" ht="6.75" customHeight="1" thickTop="1">
      <c r="A36" s="11"/>
      <c r="B36" s="14"/>
      <c r="C36" s="14"/>
      <c r="D36" s="14"/>
      <c r="E36" s="34"/>
      <c r="F36" s="35"/>
      <c r="G36" s="14"/>
      <c r="H36" s="14"/>
      <c r="I36" s="15"/>
      <c r="J36" s="6"/>
    </row>
    <row r="37" spans="1:10" ht="15">
      <c r="A37" s="12"/>
      <c r="B37" s="113" t="s">
        <v>39</v>
      </c>
      <c r="C37" s="107"/>
      <c r="D37" s="107"/>
      <c r="E37" s="114"/>
      <c r="F37" s="107"/>
      <c r="G37" s="107"/>
      <c r="H37" s="107"/>
      <c r="I37" s="97"/>
      <c r="J37" s="6"/>
    </row>
    <row r="38" spans="1:10" ht="15">
      <c r="A38" s="12"/>
      <c r="B38" s="102"/>
      <c r="C38" s="103"/>
      <c r="D38" s="103"/>
      <c r="E38" s="104"/>
      <c r="F38" s="103"/>
      <c r="G38" s="103"/>
      <c r="H38" s="103"/>
      <c r="I38" s="97"/>
      <c r="J38" s="6"/>
    </row>
    <row r="39" spans="1:10" ht="15">
      <c r="A39" s="12"/>
      <c r="B39" s="102"/>
      <c r="C39" s="103"/>
      <c r="D39" s="115" t="s">
        <v>28</v>
      </c>
      <c r="E39" s="116" t="s">
        <v>29</v>
      </c>
      <c r="F39" s="115" t="s">
        <v>30</v>
      </c>
      <c r="G39" s="180" t="s">
        <v>26</v>
      </c>
      <c r="H39" s="180"/>
      <c r="I39" s="97"/>
      <c r="J39" s="6"/>
    </row>
    <row r="40" spans="1:10" ht="15">
      <c r="A40" s="12"/>
      <c r="B40" s="117" t="s">
        <v>27</v>
      </c>
      <c r="C40" s="103"/>
      <c r="D40" s="121"/>
      <c r="E40" s="122"/>
      <c r="F40" s="168">
        <f>E9</f>
        <v>1558</v>
      </c>
      <c r="G40" s="181" t="e">
        <f>(E40*F40)/D40</f>
        <v>#DIV/0!</v>
      </c>
      <c r="H40" s="182"/>
      <c r="I40" s="18"/>
      <c r="J40" s="6"/>
    </row>
    <row r="41" spans="1:10" ht="15">
      <c r="A41" s="12"/>
      <c r="B41" s="118"/>
      <c r="C41" s="108"/>
      <c r="D41" s="108"/>
      <c r="E41" s="96"/>
      <c r="F41" s="108"/>
      <c r="G41" s="108"/>
      <c r="H41" s="108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83" t="s">
        <v>32</v>
      </c>
      <c r="C43" s="183"/>
      <c r="D43" s="183"/>
      <c r="E43" s="39"/>
      <c r="F43" s="119"/>
      <c r="G43" s="119"/>
      <c r="H43" s="120" t="e">
        <f>G40*E43</f>
        <v>#DIV/0!</v>
      </c>
      <c r="I43" s="16"/>
      <c r="J43" s="6"/>
    </row>
    <row r="44" spans="1:10" ht="6.75" customHeight="1" thickBot="1">
      <c r="A44" s="12"/>
      <c r="B44" s="2"/>
      <c r="C44" s="2"/>
      <c r="D44" s="2"/>
      <c r="E44" s="4"/>
      <c r="F44" s="2"/>
      <c r="G44" s="40"/>
      <c r="H44" s="56"/>
      <c r="I44" s="36"/>
      <c r="J44" s="6"/>
    </row>
    <row r="45" spans="1:10" ht="2.25" customHeight="1" thickTop="1">
      <c r="A45" s="45"/>
      <c r="B45" s="14"/>
      <c r="C45" s="14"/>
      <c r="D45" s="14"/>
      <c r="E45" s="26"/>
      <c r="F45" s="14"/>
      <c r="G45" s="42"/>
      <c r="H45" s="43"/>
      <c r="I45" s="44"/>
      <c r="J45" s="6"/>
    </row>
    <row r="46" spans="1:10" ht="6.75" customHeight="1">
      <c r="A46" s="12"/>
      <c r="B46" s="7"/>
      <c r="C46" s="2"/>
      <c r="D46" s="2"/>
      <c r="E46" s="6"/>
      <c r="F46" s="17"/>
      <c r="G46" s="17"/>
      <c r="H46" s="6"/>
      <c r="I46" s="16"/>
      <c r="J46" s="6"/>
    </row>
    <row r="47" spans="1:10" ht="15">
      <c r="A47" s="12"/>
      <c r="B47" s="178" t="s">
        <v>3</v>
      </c>
      <c r="C47" s="178"/>
      <c r="D47" s="178"/>
      <c r="E47" s="123" t="s">
        <v>4</v>
      </c>
      <c r="F47" s="124"/>
      <c r="G47" s="105" t="s">
        <v>26</v>
      </c>
      <c r="H47" s="125"/>
      <c r="I47" s="18"/>
      <c r="J47" s="2"/>
    </row>
    <row r="48" spans="1:10" ht="15">
      <c r="A48" s="12"/>
      <c r="B48" s="170" t="s">
        <v>19</v>
      </c>
      <c r="C48" s="141"/>
      <c r="D48" s="170"/>
      <c r="E48" s="94">
        <f>E4*C48</f>
        <v>0</v>
      </c>
      <c r="F48" s="108"/>
      <c r="G48" s="94">
        <f>E48/10</f>
        <v>0</v>
      </c>
      <c r="H48" s="131" t="e">
        <f>G48/G56</f>
        <v>#DIV/0!</v>
      </c>
      <c r="I48" s="18"/>
      <c r="J48" s="2"/>
    </row>
    <row r="49" spans="1:10" ht="15">
      <c r="A49" s="12"/>
      <c r="B49" s="127" t="s">
        <v>40</v>
      </c>
      <c r="C49" s="127"/>
      <c r="D49" s="128"/>
      <c r="E49" s="101" t="e">
        <f>G40*10</f>
        <v>#DIV/0!</v>
      </c>
      <c r="F49" s="108"/>
      <c r="G49" s="94" t="e">
        <f>SUM(E49/12)</f>
        <v>#DIV/0!</v>
      </c>
      <c r="H49" s="132" t="e">
        <f>G49/G56</f>
        <v>#DIV/0!</v>
      </c>
      <c r="I49" s="18"/>
      <c r="J49" s="2"/>
    </row>
    <row r="50" spans="1:10" ht="15">
      <c r="A50" s="12"/>
      <c r="B50" s="176" t="s">
        <v>41</v>
      </c>
      <c r="C50" s="176"/>
      <c r="D50" s="176"/>
      <c r="E50" s="145">
        <f>F33</f>
        <v>0</v>
      </c>
      <c r="F50" s="108"/>
      <c r="G50" s="94">
        <f>E50/10</f>
        <v>0</v>
      </c>
      <c r="H50" s="132" t="e">
        <f>G50/G56</f>
        <v>#DIV/0!</v>
      </c>
      <c r="I50" s="18"/>
      <c r="J50" s="2"/>
    </row>
    <row r="51" spans="1:10" ht="15">
      <c r="A51" s="12"/>
      <c r="B51" s="176" t="s">
        <v>42</v>
      </c>
      <c r="C51" s="176"/>
      <c r="D51" s="176"/>
      <c r="E51" s="101" t="e">
        <f>H43*10</f>
        <v>#DIV/0!</v>
      </c>
      <c r="F51" s="108"/>
      <c r="G51" s="94" t="e">
        <f>SUM(E51/10)</f>
        <v>#DIV/0!</v>
      </c>
      <c r="H51" s="132" t="e">
        <f>G51/G56</f>
        <v>#DIV/0!</v>
      </c>
      <c r="I51" s="18"/>
      <c r="J51" s="2"/>
    </row>
    <row r="52" spans="1:10" ht="15">
      <c r="A52" s="12"/>
      <c r="B52" s="176" t="s">
        <v>43</v>
      </c>
      <c r="C52" s="176"/>
      <c r="D52" s="176"/>
      <c r="E52" s="94">
        <f>F20</f>
        <v>0</v>
      </c>
      <c r="F52" s="108"/>
      <c r="G52" s="94">
        <f>E52/10</f>
        <v>0</v>
      </c>
      <c r="H52" s="132" t="e">
        <f>G52/G56</f>
        <v>#DIV/0!</v>
      </c>
      <c r="I52" s="18"/>
      <c r="J52" s="2"/>
    </row>
    <row r="53" spans="1:10" ht="15">
      <c r="A53" s="12"/>
      <c r="B53" s="177" t="s">
        <v>9</v>
      </c>
      <c r="C53" s="177"/>
      <c r="D53" s="177"/>
      <c r="E53" s="146" t="e">
        <f>SUM(E48:E52)</f>
        <v>#DIV/0!</v>
      </c>
      <c r="F53" s="103"/>
      <c r="G53" s="146" t="e">
        <f>SUM(G48:G52)</f>
        <v>#DIV/0!</v>
      </c>
      <c r="H53" s="131"/>
      <c r="I53" s="18"/>
      <c r="J53" s="2"/>
    </row>
    <row r="54" spans="1:10" ht="15">
      <c r="A54" s="12"/>
      <c r="B54" s="129" t="s">
        <v>33</v>
      </c>
      <c r="C54" s="142"/>
      <c r="D54" s="129"/>
      <c r="E54" s="94" t="e">
        <f>E53*C54</f>
        <v>#DIV/0!</v>
      </c>
      <c r="F54" s="96"/>
      <c r="G54" s="94" t="e">
        <f>G53*C54</f>
        <v>#DIV/0!</v>
      </c>
      <c r="H54" s="131" t="e">
        <f>G54/G56</f>
        <v>#DIV/0!</v>
      </c>
      <c r="I54" s="18"/>
      <c r="J54" s="2"/>
    </row>
    <row r="55" spans="1:10" ht="15">
      <c r="A55" s="12"/>
      <c r="B55" s="176" t="s">
        <v>74</v>
      </c>
      <c r="C55" s="176"/>
      <c r="D55" s="176"/>
      <c r="E55" s="96">
        <v>0</v>
      </c>
      <c r="F55" s="96"/>
      <c r="G55" s="96">
        <f>E55/12</f>
        <v>0</v>
      </c>
      <c r="H55" s="132"/>
      <c r="I55" s="18"/>
      <c r="J55" s="2"/>
    </row>
    <row r="56" spans="1:10" ht="15">
      <c r="A56" s="12"/>
      <c r="B56" s="178" t="s">
        <v>10</v>
      </c>
      <c r="C56" s="178"/>
      <c r="D56" s="178"/>
      <c r="E56" s="147" t="e">
        <f>SUM(E53:E55)</f>
        <v>#DIV/0!</v>
      </c>
      <c r="F56" s="103"/>
      <c r="G56" s="147" t="e">
        <f>SUM(G53:G55)</f>
        <v>#DIV/0!</v>
      </c>
      <c r="H56" s="131" t="e">
        <f>SUM(H48:H55)</f>
        <v>#DIV/0!</v>
      </c>
      <c r="I56" s="18"/>
      <c r="J56" s="2"/>
    </row>
    <row r="57" spans="1:10" ht="15">
      <c r="A57" s="12"/>
      <c r="B57" s="130"/>
      <c r="C57" s="130"/>
      <c r="D57" s="130"/>
      <c r="E57" s="137"/>
      <c r="F57" s="108"/>
      <c r="G57" s="133"/>
      <c r="H57" s="125"/>
      <c r="I57" s="18"/>
      <c r="J57" s="2"/>
    </row>
    <row r="58" spans="1:10" ht="15">
      <c r="A58" s="12"/>
      <c r="B58" s="138" t="s">
        <v>34</v>
      </c>
      <c r="C58" s="138"/>
      <c r="D58" s="139"/>
      <c r="E58" s="140"/>
      <c r="F58" s="134"/>
      <c r="G58" s="135" t="e">
        <f>G56/E9</f>
        <v>#DIV/0!</v>
      </c>
      <c r="H58" s="136"/>
      <c r="I58" s="18"/>
      <c r="J58" s="2"/>
    </row>
    <row r="59" spans="1:10" ht="6.75" customHeight="1" thickBot="1">
      <c r="A59" s="13"/>
      <c r="B59" s="19"/>
      <c r="C59" s="19"/>
      <c r="D59" s="19"/>
      <c r="E59" s="20"/>
      <c r="F59" s="21"/>
      <c r="G59" s="22"/>
      <c r="H59" s="41"/>
      <c r="I59" s="24"/>
      <c r="J59" s="2"/>
    </row>
    <row r="60" spans="1:10" ht="6.75" customHeight="1" thickBot="1" thickTop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spans="1:10" ht="15.75" thickTop="1">
      <c r="A61" s="1"/>
      <c r="B61" s="60"/>
      <c r="C61" s="60"/>
      <c r="D61" s="28"/>
      <c r="E61" s="9"/>
      <c r="F61" s="5"/>
      <c r="G61" s="10"/>
      <c r="H61" s="2"/>
      <c r="I61" s="2"/>
      <c r="J61" s="2"/>
    </row>
  </sheetData>
  <sheetProtection/>
  <mergeCells count="27">
    <mergeCell ref="A1:I1"/>
    <mergeCell ref="B6:D6"/>
    <mergeCell ref="B7:D7"/>
    <mergeCell ref="B8:D8"/>
    <mergeCell ref="B9:D9"/>
    <mergeCell ref="B29:E29"/>
    <mergeCell ref="B26:E26"/>
    <mergeCell ref="B27:E27"/>
    <mergeCell ref="B51:D51"/>
    <mergeCell ref="B56:D56"/>
    <mergeCell ref="B28:E28"/>
    <mergeCell ref="B53:D53"/>
    <mergeCell ref="B47:D47"/>
    <mergeCell ref="B50:D50"/>
    <mergeCell ref="B55:D55"/>
    <mergeCell ref="B52:D52"/>
    <mergeCell ref="B30:E30"/>
    <mergeCell ref="B31:E31"/>
    <mergeCell ref="B5:D5"/>
    <mergeCell ref="B14:C14"/>
    <mergeCell ref="B21:C21"/>
    <mergeCell ref="B25:E25"/>
    <mergeCell ref="G39:H39"/>
    <mergeCell ref="B43:D43"/>
    <mergeCell ref="B32:E32"/>
    <mergeCell ref="B33:E33"/>
    <mergeCell ref="G40:H40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29">
      <selection activeCell="E47" sqref="E47"/>
    </sheetView>
  </sheetViews>
  <sheetFormatPr defaultColWidth="9.140625" defaultRowHeight="15"/>
  <cols>
    <col min="1" max="1" width="6.8515625" style="0" customWidth="1"/>
    <col min="2" max="2" width="15.140625" style="0" customWidth="1"/>
    <col min="3" max="3" width="11.28125" style="0" customWidth="1"/>
    <col min="4" max="4" width="25.28125" style="0" customWidth="1"/>
    <col min="5" max="5" width="17.140625" style="0" customWidth="1"/>
    <col min="6" max="6" width="23.8515625" style="0" customWidth="1"/>
    <col min="7" max="7" width="23.421875" style="0" customWidth="1"/>
    <col min="8" max="8" width="29.28125" style="0" customWidth="1"/>
    <col min="9" max="9" width="0.85546875" style="0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52" t="s">
        <v>48</v>
      </c>
      <c r="C2" s="152"/>
      <c r="D2" s="152"/>
      <c r="E2" s="152"/>
      <c r="F2" s="152"/>
      <c r="G2" s="151"/>
      <c r="H2" s="98"/>
      <c r="I2" s="99"/>
    </row>
    <row r="3" spans="1:10" ht="15.75" thickTop="1">
      <c r="A3" s="65"/>
      <c r="B3" s="76" t="s">
        <v>0</v>
      </c>
      <c r="C3" s="77" t="s">
        <v>1</v>
      </c>
      <c r="D3" s="77" t="s">
        <v>18</v>
      </c>
      <c r="E3" s="77" t="s">
        <v>2</v>
      </c>
      <c r="F3" s="79"/>
      <c r="G3" s="79"/>
      <c r="H3" s="79"/>
      <c r="I3" s="66"/>
      <c r="J3" s="5"/>
    </row>
    <row r="4" spans="1:9" ht="15">
      <c r="A4" s="65"/>
      <c r="B4" s="78" t="s">
        <v>76</v>
      </c>
      <c r="C4" s="61">
        <v>2012</v>
      </c>
      <c r="D4" s="61">
        <v>15</v>
      </c>
      <c r="E4" s="93">
        <v>29827</v>
      </c>
      <c r="F4" s="79"/>
      <c r="G4" s="79"/>
      <c r="H4" s="79"/>
      <c r="I4" s="70"/>
    </row>
    <row r="5" spans="1:9" ht="15">
      <c r="A5" s="65"/>
      <c r="B5" s="193" t="s">
        <v>15</v>
      </c>
      <c r="C5" s="194"/>
      <c r="D5" s="195"/>
      <c r="E5" s="57">
        <v>200</v>
      </c>
      <c r="F5" s="88"/>
      <c r="G5" s="88"/>
      <c r="H5" s="88"/>
      <c r="I5" s="70"/>
    </row>
    <row r="6" spans="1:9" ht="15.75">
      <c r="A6" s="65"/>
      <c r="B6" s="193" t="s">
        <v>14</v>
      </c>
      <c r="C6" s="194"/>
      <c r="D6" s="195"/>
      <c r="E6" s="57">
        <v>10</v>
      </c>
      <c r="F6" s="62"/>
      <c r="G6" s="88"/>
      <c r="H6" s="88"/>
      <c r="I6" s="70"/>
    </row>
    <row r="7" spans="1:9" ht="15">
      <c r="A7" s="65"/>
      <c r="B7" s="193" t="s">
        <v>16</v>
      </c>
      <c r="C7" s="194"/>
      <c r="D7" s="195"/>
      <c r="E7" s="57">
        <v>20</v>
      </c>
      <c r="F7" s="88"/>
      <c r="G7" s="88"/>
      <c r="H7" s="88"/>
      <c r="I7" s="70"/>
    </row>
    <row r="8" spans="1:9" ht="15">
      <c r="A8" s="65"/>
      <c r="B8" s="196" t="s">
        <v>31</v>
      </c>
      <c r="C8" s="196"/>
      <c r="D8" s="196"/>
      <c r="E8" s="155">
        <v>74.8</v>
      </c>
      <c r="F8" s="88"/>
      <c r="G8" s="88"/>
      <c r="H8" s="88"/>
      <c r="I8" s="70"/>
    </row>
    <row r="9" spans="1:9" ht="15.75" thickBot="1">
      <c r="A9" s="65"/>
      <c r="B9" s="185" t="s">
        <v>17</v>
      </c>
      <c r="C9" s="186"/>
      <c r="D9" s="187"/>
      <c r="E9" s="59">
        <v>1496</v>
      </c>
      <c r="F9" s="88"/>
      <c r="G9" s="88"/>
      <c r="H9" s="88"/>
      <c r="I9" s="70"/>
    </row>
    <row r="10" spans="1:9" ht="15.75" thickTop="1">
      <c r="A10" s="11"/>
      <c r="B10" s="30"/>
      <c r="C10" s="30"/>
      <c r="D10" s="30"/>
      <c r="E10" s="30"/>
      <c r="F10" s="30"/>
      <c r="G10" s="30"/>
      <c r="H10" s="30"/>
      <c r="I10" s="37"/>
    </row>
    <row r="11" spans="1:9" ht="15">
      <c r="A11" s="12"/>
      <c r="B11" s="80" t="s">
        <v>37</v>
      </c>
      <c r="C11" s="81"/>
      <c r="D11" s="81"/>
      <c r="E11" s="82"/>
      <c r="F11" s="83" t="s">
        <v>4</v>
      </c>
      <c r="G11" s="84"/>
      <c r="H11" s="83" t="s">
        <v>26</v>
      </c>
      <c r="I11" s="49"/>
    </row>
    <row r="12" spans="1:9" ht="15">
      <c r="A12" s="12"/>
      <c r="B12" s="188" t="s">
        <v>44</v>
      </c>
      <c r="C12" s="188"/>
      <c r="D12" s="92"/>
      <c r="E12" s="82"/>
      <c r="F12" s="82"/>
      <c r="G12" s="82"/>
      <c r="H12" s="82"/>
      <c r="I12" s="49"/>
    </row>
    <row r="13" spans="1:9" ht="15">
      <c r="A13" s="12"/>
      <c r="B13" s="85" t="s">
        <v>5</v>
      </c>
      <c r="C13" s="101">
        <f>D12*11%</f>
        <v>0</v>
      </c>
      <c r="D13" s="101"/>
      <c r="E13" s="85"/>
      <c r="F13" s="85"/>
      <c r="G13" s="85"/>
      <c r="H13" s="85"/>
      <c r="I13" s="49"/>
    </row>
    <row r="14" spans="1:9" ht="15">
      <c r="A14" s="12"/>
      <c r="B14" s="85" t="s">
        <v>6</v>
      </c>
      <c r="C14" s="101">
        <f>D12*8%</f>
        <v>0</v>
      </c>
      <c r="D14" s="101">
        <v>0</v>
      </c>
      <c r="E14" s="85"/>
      <c r="F14" s="85"/>
      <c r="G14" s="85"/>
      <c r="H14" s="85"/>
      <c r="I14" s="49"/>
    </row>
    <row r="15" spans="1:9" ht="15">
      <c r="A15" s="12"/>
      <c r="B15" s="85" t="s">
        <v>7</v>
      </c>
      <c r="C15" s="94">
        <f>D12/12</f>
        <v>0</v>
      </c>
      <c r="D15" s="101">
        <v>0</v>
      </c>
      <c r="E15" s="85"/>
      <c r="F15" s="85"/>
      <c r="G15" s="85"/>
      <c r="H15" s="85"/>
      <c r="I15" s="49"/>
    </row>
    <row r="16" spans="1:9" ht="15">
      <c r="A16" s="12"/>
      <c r="B16" s="85" t="s">
        <v>11</v>
      </c>
      <c r="C16" s="95">
        <f>C15/3</f>
        <v>0</v>
      </c>
      <c r="D16" s="101">
        <v>0</v>
      </c>
      <c r="E16" s="89"/>
      <c r="F16" s="90"/>
      <c r="G16" s="85"/>
      <c r="H16" s="85"/>
      <c r="I16" s="49"/>
    </row>
    <row r="17" spans="1:9" ht="15">
      <c r="A17" s="12"/>
      <c r="B17" s="85" t="s">
        <v>45</v>
      </c>
      <c r="C17" s="101"/>
      <c r="D17" s="101">
        <v>0</v>
      </c>
      <c r="E17" s="91"/>
      <c r="F17" s="85"/>
      <c r="G17" s="85"/>
      <c r="H17" s="85"/>
      <c r="I17" s="49"/>
    </row>
    <row r="18" spans="1:9" ht="15.75" thickBot="1">
      <c r="A18" s="12"/>
      <c r="B18" s="86" t="s">
        <v>8</v>
      </c>
      <c r="C18" s="148"/>
      <c r="D18" s="148">
        <f>SUM(C13:C18)</f>
        <v>0</v>
      </c>
      <c r="E18" s="74"/>
      <c r="F18" s="75">
        <f>H18*12</f>
        <v>0</v>
      </c>
      <c r="G18" s="87"/>
      <c r="H18" s="75">
        <f>D12+D18</f>
        <v>0</v>
      </c>
      <c r="I18" s="49"/>
    </row>
    <row r="19" spans="1:9" ht="15.75" thickTop="1">
      <c r="A19" s="11"/>
      <c r="B19" s="28"/>
      <c r="C19" s="28"/>
      <c r="D19" s="28"/>
      <c r="E19" s="29"/>
      <c r="F19" s="38"/>
      <c r="G19" s="31"/>
      <c r="H19" s="14"/>
      <c r="I19" s="15"/>
    </row>
    <row r="20" spans="1:9" ht="15">
      <c r="A20" s="12"/>
      <c r="B20" s="102" t="s">
        <v>38</v>
      </c>
      <c r="C20" s="103"/>
      <c r="D20" s="103"/>
      <c r="E20" s="104"/>
      <c r="F20" s="105" t="s">
        <v>35</v>
      </c>
      <c r="G20" s="103"/>
      <c r="H20" s="106" t="s">
        <v>26</v>
      </c>
      <c r="I20" s="18"/>
    </row>
    <row r="21" spans="1:9" ht="15">
      <c r="A21" s="12"/>
      <c r="B21" s="176" t="s">
        <v>20</v>
      </c>
      <c r="C21" s="176"/>
      <c r="D21" s="176"/>
      <c r="E21" s="176"/>
      <c r="F21" s="143"/>
      <c r="G21" s="108"/>
      <c r="H21" s="108"/>
      <c r="I21" s="18"/>
    </row>
    <row r="22" spans="1:9" ht="15">
      <c r="A22" s="12"/>
      <c r="B22" s="176" t="s">
        <v>46</v>
      </c>
      <c r="C22" s="176"/>
      <c r="D22" s="176"/>
      <c r="E22" s="176"/>
      <c r="F22" s="143"/>
      <c r="G22" s="108"/>
      <c r="H22" s="108"/>
      <c r="I22" s="18"/>
    </row>
    <row r="23" spans="1:9" ht="15">
      <c r="A23" s="12"/>
      <c r="B23" s="176" t="s">
        <v>21</v>
      </c>
      <c r="C23" s="176"/>
      <c r="D23" s="176"/>
      <c r="E23" s="176"/>
      <c r="F23" s="143"/>
      <c r="G23" s="108"/>
      <c r="H23" s="108"/>
      <c r="I23" s="18"/>
    </row>
    <row r="24" spans="1:9" ht="15">
      <c r="A24" s="12"/>
      <c r="B24" s="176" t="s">
        <v>22</v>
      </c>
      <c r="C24" s="176"/>
      <c r="D24" s="176"/>
      <c r="E24" s="176"/>
      <c r="F24" s="143"/>
      <c r="G24" s="108"/>
      <c r="H24" s="108"/>
      <c r="I24" s="18"/>
    </row>
    <row r="25" spans="1:9" ht="15">
      <c r="A25" s="12"/>
      <c r="B25" s="176" t="s">
        <v>23</v>
      </c>
      <c r="C25" s="176"/>
      <c r="D25" s="176"/>
      <c r="E25" s="176"/>
      <c r="F25" s="143"/>
      <c r="G25" s="108"/>
      <c r="H25" s="108"/>
      <c r="I25" s="18"/>
    </row>
    <row r="26" spans="1:9" ht="15">
      <c r="A26" s="12"/>
      <c r="B26" s="176" t="s">
        <v>24</v>
      </c>
      <c r="C26" s="176"/>
      <c r="D26" s="176"/>
      <c r="E26" s="176"/>
      <c r="F26" s="143"/>
      <c r="G26" s="108"/>
      <c r="H26" s="108"/>
      <c r="I26" s="18"/>
    </row>
    <row r="27" spans="1:9" ht="15">
      <c r="A27" s="12"/>
      <c r="B27" s="176" t="s">
        <v>36</v>
      </c>
      <c r="C27" s="176"/>
      <c r="D27" s="176"/>
      <c r="E27" s="176"/>
      <c r="F27" s="143"/>
      <c r="G27" s="108"/>
      <c r="H27" s="108"/>
      <c r="I27" s="18"/>
    </row>
    <row r="28" spans="1:9" ht="15">
      <c r="A28" s="12"/>
      <c r="B28" s="184" t="s">
        <v>25</v>
      </c>
      <c r="C28" s="184"/>
      <c r="D28" s="184"/>
      <c r="E28" s="184"/>
      <c r="F28" s="144"/>
      <c r="G28" s="109"/>
      <c r="H28" s="110"/>
      <c r="I28" s="18"/>
    </row>
    <row r="29" spans="1:9" ht="15.75" thickBot="1">
      <c r="A29" s="12"/>
      <c r="B29" s="179" t="s">
        <v>12</v>
      </c>
      <c r="C29" s="179"/>
      <c r="D29" s="179"/>
      <c r="E29" s="179"/>
      <c r="F29" s="112">
        <f>SUM(F21:F28)</f>
        <v>0</v>
      </c>
      <c r="G29" s="103"/>
      <c r="H29" s="111">
        <f>F29/12</f>
        <v>0</v>
      </c>
      <c r="I29" s="18"/>
    </row>
    <row r="30" spans="1:9" ht="15.75" thickTop="1">
      <c r="A30" s="11"/>
      <c r="B30" s="14"/>
      <c r="C30" s="14"/>
      <c r="D30" s="14"/>
      <c r="E30" s="34"/>
      <c r="F30" s="35"/>
      <c r="G30" s="14"/>
      <c r="H30" s="14"/>
      <c r="I30" s="15"/>
    </row>
    <row r="31" spans="1:9" ht="15">
      <c r="A31" s="12"/>
      <c r="B31" s="113" t="s">
        <v>39</v>
      </c>
      <c r="C31" s="107"/>
      <c r="D31" s="107"/>
      <c r="E31" s="114"/>
      <c r="F31" s="107"/>
      <c r="G31" s="107"/>
      <c r="H31" s="107"/>
      <c r="I31" s="97"/>
    </row>
    <row r="32" spans="1:9" ht="15">
      <c r="A32" s="12"/>
      <c r="B32" s="102"/>
      <c r="C32" s="103"/>
      <c r="D32" s="103"/>
      <c r="E32" s="104"/>
      <c r="F32" s="103"/>
      <c r="G32" s="103"/>
      <c r="H32" s="103"/>
      <c r="I32" s="97"/>
    </row>
    <row r="33" spans="1:9" ht="15">
      <c r="A33" s="12"/>
      <c r="B33" s="102"/>
      <c r="C33" s="103"/>
      <c r="D33" s="115" t="s">
        <v>28</v>
      </c>
      <c r="E33" s="116" t="s">
        <v>29</v>
      </c>
      <c r="F33" s="115" t="s">
        <v>30</v>
      </c>
      <c r="G33" s="180" t="s">
        <v>26</v>
      </c>
      <c r="H33" s="180"/>
      <c r="I33" s="97"/>
    </row>
    <row r="34" spans="1:9" ht="15">
      <c r="A34" s="12"/>
      <c r="B34" s="117" t="s">
        <v>27</v>
      </c>
      <c r="C34" s="103"/>
      <c r="D34" s="121"/>
      <c r="E34" s="122"/>
      <c r="F34" s="168">
        <f>E9</f>
        <v>1496</v>
      </c>
      <c r="G34" s="182" t="e">
        <f>SUM(F34*E34)/D34</f>
        <v>#DIV/0!</v>
      </c>
      <c r="H34" s="182"/>
      <c r="I34" s="18"/>
    </row>
    <row r="35" spans="1:9" ht="15">
      <c r="A35" s="12"/>
      <c r="B35" s="118"/>
      <c r="C35" s="108"/>
      <c r="D35" s="108"/>
      <c r="E35" s="96"/>
      <c r="F35" s="108"/>
      <c r="G35" s="108"/>
      <c r="H35" s="108"/>
      <c r="I35" s="18"/>
    </row>
    <row r="36" spans="1:9" ht="15">
      <c r="A36" s="12"/>
      <c r="B36" s="118"/>
      <c r="C36" s="108"/>
      <c r="D36" s="108"/>
      <c r="E36" s="96"/>
      <c r="F36" s="108"/>
      <c r="G36" s="108"/>
      <c r="H36" s="108"/>
      <c r="I36" s="18"/>
    </row>
    <row r="37" spans="1:9" ht="15">
      <c r="A37" s="12"/>
      <c r="B37" s="183" t="s">
        <v>32</v>
      </c>
      <c r="C37" s="183"/>
      <c r="D37" s="183"/>
      <c r="E37" s="39"/>
      <c r="F37" s="119"/>
      <c r="G37" s="119"/>
      <c r="H37" s="120" t="e">
        <f>G34*E37</f>
        <v>#DIV/0!</v>
      </c>
      <c r="I37" s="16"/>
    </row>
    <row r="38" spans="1:9" ht="15">
      <c r="A38" s="12"/>
      <c r="B38" s="7"/>
      <c r="C38" s="2"/>
      <c r="D38" s="2"/>
      <c r="E38" s="6"/>
      <c r="F38" s="17"/>
      <c r="G38" s="17"/>
      <c r="H38" s="6"/>
      <c r="I38" s="16"/>
    </row>
    <row r="39" spans="1:9" ht="15">
      <c r="A39" s="12"/>
      <c r="B39" s="178" t="s">
        <v>3</v>
      </c>
      <c r="C39" s="178"/>
      <c r="D39" s="178"/>
      <c r="E39" s="123" t="s">
        <v>4</v>
      </c>
      <c r="F39" s="124"/>
      <c r="G39" s="105" t="s">
        <v>26</v>
      </c>
      <c r="H39" s="125"/>
      <c r="I39" s="18"/>
    </row>
    <row r="40" spans="1:9" ht="15">
      <c r="A40" s="12"/>
      <c r="B40" s="153" t="s">
        <v>19</v>
      </c>
      <c r="C40" s="141"/>
      <c r="D40" s="153"/>
      <c r="E40" s="94">
        <f>E4*C40</f>
        <v>0</v>
      </c>
      <c r="F40" s="108"/>
      <c r="G40" s="94">
        <f>E40/12</f>
        <v>0</v>
      </c>
      <c r="H40" s="131" t="e">
        <f>G40/G48</f>
        <v>#DIV/0!</v>
      </c>
      <c r="I40" s="18"/>
    </row>
    <row r="41" spans="1:9" ht="15">
      <c r="A41" s="12"/>
      <c r="B41" s="127" t="s">
        <v>40</v>
      </c>
      <c r="C41" s="127"/>
      <c r="D41" s="128"/>
      <c r="E41" s="101" t="e">
        <f>G34*10</f>
        <v>#DIV/0!</v>
      </c>
      <c r="F41" s="108"/>
      <c r="G41" s="94" t="e">
        <f>SUM(E41/10)</f>
        <v>#DIV/0!</v>
      </c>
      <c r="H41" s="132" t="e">
        <f>G41/G48</f>
        <v>#DIV/0!</v>
      </c>
      <c r="I41" s="18"/>
    </row>
    <row r="42" spans="1:9" ht="15">
      <c r="A42" s="12"/>
      <c r="B42" s="176" t="s">
        <v>41</v>
      </c>
      <c r="C42" s="176"/>
      <c r="D42" s="176"/>
      <c r="E42" s="145">
        <f>F29</f>
        <v>0</v>
      </c>
      <c r="F42" s="108"/>
      <c r="G42" s="94">
        <f>E42/12</f>
        <v>0</v>
      </c>
      <c r="H42" s="132" t="e">
        <f>G42/G48</f>
        <v>#DIV/0!</v>
      </c>
      <c r="I42" s="18"/>
    </row>
    <row r="43" spans="1:9" ht="15">
      <c r="A43" s="12"/>
      <c r="B43" s="176" t="s">
        <v>42</v>
      </c>
      <c r="C43" s="176"/>
      <c r="D43" s="176"/>
      <c r="E43" s="101" t="e">
        <f>H37*10</f>
        <v>#DIV/0!</v>
      </c>
      <c r="F43" s="108"/>
      <c r="G43" s="94" t="e">
        <f>SUM(E43/10)</f>
        <v>#DIV/0!</v>
      </c>
      <c r="H43" s="132" t="e">
        <f>G43/G48</f>
        <v>#DIV/0!</v>
      </c>
      <c r="I43" s="18"/>
    </row>
    <row r="44" spans="1:9" ht="15">
      <c r="A44" s="12"/>
      <c r="B44" s="176" t="s">
        <v>43</v>
      </c>
      <c r="C44" s="176"/>
      <c r="D44" s="176"/>
      <c r="E44" s="94">
        <f>F18</f>
        <v>0</v>
      </c>
      <c r="F44" s="108"/>
      <c r="G44" s="94">
        <f>E44/12</f>
        <v>0</v>
      </c>
      <c r="H44" s="132" t="e">
        <f>G44/G48</f>
        <v>#DIV/0!</v>
      </c>
      <c r="I44" s="18"/>
    </row>
    <row r="45" spans="1:9" ht="15">
      <c r="A45" s="12"/>
      <c r="B45" s="177" t="s">
        <v>9</v>
      </c>
      <c r="C45" s="177"/>
      <c r="D45" s="177"/>
      <c r="E45" s="146" t="e">
        <f>SUM(E40:E44)</f>
        <v>#DIV/0!</v>
      </c>
      <c r="F45" s="103"/>
      <c r="G45" s="146" t="e">
        <f>SUM(G40:G44)</f>
        <v>#DIV/0!</v>
      </c>
      <c r="H45" s="131"/>
      <c r="I45" s="18"/>
    </row>
    <row r="46" spans="1:9" ht="15">
      <c r="A46" s="12"/>
      <c r="B46" s="129" t="s">
        <v>33</v>
      </c>
      <c r="C46" s="142"/>
      <c r="D46" s="129"/>
      <c r="E46" s="94" t="e">
        <f>E45*C46</f>
        <v>#DIV/0!</v>
      </c>
      <c r="F46" s="96"/>
      <c r="G46" s="94" t="e">
        <f>G45*C46</f>
        <v>#DIV/0!</v>
      </c>
      <c r="H46" s="131" t="e">
        <f>G46/G48</f>
        <v>#DIV/0!</v>
      </c>
      <c r="I46" s="18"/>
    </row>
    <row r="47" spans="1:9" ht="15">
      <c r="A47" s="12"/>
      <c r="B47" s="176" t="s">
        <v>74</v>
      </c>
      <c r="C47" s="176"/>
      <c r="D47" s="176"/>
      <c r="E47" s="96"/>
      <c r="F47" s="96"/>
      <c r="G47" s="96">
        <f>E47/12</f>
        <v>0</v>
      </c>
      <c r="H47" s="132"/>
      <c r="I47" s="18"/>
    </row>
    <row r="48" spans="1:9" ht="15">
      <c r="A48" s="12"/>
      <c r="B48" s="178" t="s">
        <v>10</v>
      </c>
      <c r="C48" s="178"/>
      <c r="D48" s="178"/>
      <c r="E48" s="147" t="e">
        <f>SUM(E45:E47)</f>
        <v>#DIV/0!</v>
      </c>
      <c r="F48" s="103"/>
      <c r="G48" s="147" t="e">
        <f>SUM(G45:G47)</f>
        <v>#DIV/0!</v>
      </c>
      <c r="H48" s="131" t="e">
        <f>SUM(H40:H47)</f>
        <v>#DIV/0!</v>
      </c>
      <c r="I48" s="18"/>
    </row>
    <row r="49" spans="1:9" ht="15">
      <c r="A49" s="12"/>
      <c r="B49" s="130"/>
      <c r="C49" s="130"/>
      <c r="D49" s="130"/>
      <c r="E49" s="137"/>
      <c r="F49" s="108"/>
      <c r="G49" s="133"/>
      <c r="H49" s="125"/>
      <c r="I49" s="18"/>
    </row>
    <row r="50" spans="1:9" ht="15">
      <c r="A50" s="12"/>
      <c r="B50" s="138" t="s">
        <v>34</v>
      </c>
      <c r="C50" s="138"/>
      <c r="D50" s="139"/>
      <c r="E50" s="140"/>
      <c r="F50" s="134"/>
      <c r="G50" s="135" t="e">
        <f>G48/E9</f>
        <v>#DIV/0!</v>
      </c>
      <c r="H50" s="136"/>
      <c r="I50" s="18"/>
    </row>
  </sheetData>
  <sheetProtection/>
  <mergeCells count="26">
    <mergeCell ref="A1:I1"/>
    <mergeCell ref="B5:D5"/>
    <mergeCell ref="B6:D6"/>
    <mergeCell ref="B7:D7"/>
    <mergeCell ref="B8:D8"/>
    <mergeCell ref="B9:D9"/>
    <mergeCell ref="B12:C12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G33:H33"/>
    <mergeCell ref="B45:D45"/>
    <mergeCell ref="B47:D47"/>
    <mergeCell ref="B48:D48"/>
    <mergeCell ref="G34:H34"/>
    <mergeCell ref="B37:D37"/>
    <mergeCell ref="B39:D39"/>
    <mergeCell ref="B42:D42"/>
    <mergeCell ref="B43:D43"/>
    <mergeCell ref="B44:D4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workbookViewId="0" topLeftCell="A25">
      <selection activeCell="C55" sqref="C55"/>
    </sheetView>
  </sheetViews>
  <sheetFormatPr defaultColWidth="9.140625" defaultRowHeight="15"/>
  <cols>
    <col min="1" max="1" width="3.421875" style="0" customWidth="1"/>
    <col min="2" max="2" width="14.57421875" style="3" customWidth="1"/>
    <col min="3" max="3" width="16.421875" style="3" customWidth="1"/>
    <col min="4" max="4" width="26.00390625" style="3" customWidth="1"/>
    <col min="5" max="5" width="18.00390625" style="3" customWidth="1"/>
    <col min="6" max="6" width="19.140625" style="3" customWidth="1"/>
    <col min="7" max="7" width="16.28125" style="3" customWidth="1"/>
    <col min="8" max="8" width="17.2812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13" ht="23.25" thickBot="1">
      <c r="A2" s="100"/>
      <c r="B2" s="160" t="s">
        <v>49</v>
      </c>
      <c r="C2" s="161"/>
      <c r="D2" s="162"/>
      <c r="E2" s="160"/>
      <c r="F2" s="160"/>
      <c r="G2" s="161"/>
      <c r="H2" s="161"/>
      <c r="I2" s="163"/>
      <c r="J2" s="162"/>
      <c r="K2" s="164"/>
      <c r="L2" s="164"/>
      <c r="M2" s="164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65</v>
      </c>
      <c r="C5" s="61">
        <v>2012</v>
      </c>
      <c r="D5" s="61">
        <v>15</v>
      </c>
      <c r="E5" s="93">
        <v>29827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63.7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1274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/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/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/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1274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>
        <v>0.18</v>
      </c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/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/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B22:C22"/>
    <mergeCell ref="B26:E26"/>
    <mergeCell ref="G40:H40"/>
    <mergeCell ref="B31:E31"/>
    <mergeCell ref="B32:E32"/>
    <mergeCell ref="B33:E33"/>
    <mergeCell ref="B27:E27"/>
    <mergeCell ref="A1:I1"/>
    <mergeCell ref="B6:D6"/>
    <mergeCell ref="B7:D7"/>
    <mergeCell ref="B8:D8"/>
    <mergeCell ref="B9:D9"/>
    <mergeCell ref="B34:E34"/>
    <mergeCell ref="B29:E29"/>
    <mergeCell ref="B30:E30"/>
    <mergeCell ref="B10:D10"/>
    <mergeCell ref="B15:C15"/>
    <mergeCell ref="B56:D56"/>
    <mergeCell ref="B57:D57"/>
    <mergeCell ref="G41:H41"/>
    <mergeCell ref="B48:D48"/>
    <mergeCell ref="B53:D53"/>
    <mergeCell ref="B28:E28"/>
    <mergeCell ref="B51:D51"/>
    <mergeCell ref="B44:D44"/>
    <mergeCell ref="B52:D52"/>
    <mergeCell ref="B54:D54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31">
      <selection activeCell="C55" sqref="C55"/>
    </sheetView>
  </sheetViews>
  <sheetFormatPr defaultColWidth="9.140625" defaultRowHeight="15"/>
  <cols>
    <col min="1" max="1" width="3.421875" style="0" customWidth="1"/>
    <col min="2" max="2" width="14.7109375" style="3" customWidth="1"/>
    <col min="3" max="3" width="18.00390625" style="3" customWidth="1"/>
    <col min="4" max="4" width="25.00390625" style="3" customWidth="1"/>
    <col min="5" max="5" width="15.57421875" style="3" customWidth="1"/>
    <col min="6" max="6" width="20.421875" style="3" customWidth="1"/>
    <col min="7" max="7" width="20.00390625" style="3" customWidth="1"/>
    <col min="8" max="8" width="20.57421875" style="3" customWidth="1"/>
    <col min="9" max="9" width="2.00390625" style="3" customWidth="1"/>
    <col min="10" max="10" width="2.421875" style="3" customWidth="1"/>
  </cols>
  <sheetData>
    <row r="1" spans="1:9" ht="23.25" thickTop="1">
      <c r="A1" s="190" t="s">
        <v>13</v>
      </c>
      <c r="B1" s="191"/>
      <c r="C1" s="191"/>
      <c r="D1" s="191"/>
      <c r="E1" s="191"/>
      <c r="F1" s="191"/>
      <c r="G1" s="191"/>
      <c r="H1" s="191"/>
      <c r="I1" s="192"/>
    </row>
    <row r="2" spans="1:9" ht="23.25" thickBot="1">
      <c r="A2" s="100"/>
      <c r="B2" s="160" t="s">
        <v>50</v>
      </c>
      <c r="C2" s="161"/>
      <c r="D2" s="162"/>
      <c r="E2" s="160"/>
      <c r="F2" s="160"/>
      <c r="G2" s="161"/>
      <c r="H2" s="161"/>
      <c r="I2" s="163"/>
    </row>
    <row r="3" spans="1:10" ht="14.25" customHeight="1" thickTop="1">
      <c r="A3" s="62"/>
      <c r="B3" s="63"/>
      <c r="C3" s="63"/>
      <c r="D3" s="63"/>
      <c r="E3" s="63"/>
      <c r="F3" s="63"/>
      <c r="G3" s="63"/>
      <c r="H3" s="63"/>
      <c r="I3" s="64"/>
      <c r="J3" s="2"/>
    </row>
    <row r="4" spans="1:10" ht="15">
      <c r="A4" s="65"/>
      <c r="B4" s="76" t="s">
        <v>0</v>
      </c>
      <c r="C4" s="77" t="s">
        <v>1</v>
      </c>
      <c r="D4" s="77" t="s">
        <v>18</v>
      </c>
      <c r="E4" s="77" t="s">
        <v>2</v>
      </c>
      <c r="F4" s="79"/>
      <c r="G4" s="79"/>
      <c r="H4" s="79"/>
      <c r="I4" s="66"/>
      <c r="J4" s="5"/>
    </row>
    <row r="5" spans="1:10" ht="15">
      <c r="A5" s="65"/>
      <c r="B5" s="78" t="s">
        <v>77</v>
      </c>
      <c r="C5" s="61">
        <v>2012</v>
      </c>
      <c r="D5" s="61">
        <v>24</v>
      </c>
      <c r="E5" s="93">
        <v>85000</v>
      </c>
      <c r="F5" s="79"/>
      <c r="G5" s="79"/>
      <c r="H5" s="79"/>
      <c r="I5" s="70"/>
      <c r="J5" s="6"/>
    </row>
    <row r="6" spans="1:10" ht="15">
      <c r="A6" s="65"/>
      <c r="B6" s="193" t="s">
        <v>15</v>
      </c>
      <c r="C6" s="194"/>
      <c r="D6" s="195"/>
      <c r="E6" s="57">
        <v>200</v>
      </c>
      <c r="F6" s="88"/>
      <c r="G6" s="88"/>
      <c r="H6" s="88"/>
      <c r="I6" s="70"/>
      <c r="J6" s="6"/>
    </row>
    <row r="7" spans="1:10" ht="15">
      <c r="A7" s="65"/>
      <c r="B7" s="193" t="s">
        <v>14</v>
      </c>
      <c r="C7" s="194"/>
      <c r="D7" s="195"/>
      <c r="E7" s="57">
        <v>10</v>
      </c>
      <c r="F7" s="88"/>
      <c r="G7" s="88"/>
      <c r="H7" s="88"/>
      <c r="I7" s="70"/>
      <c r="J7" s="6"/>
    </row>
    <row r="8" spans="1:10" ht="15">
      <c r="A8" s="65"/>
      <c r="B8" s="193" t="s">
        <v>16</v>
      </c>
      <c r="C8" s="194"/>
      <c r="D8" s="195"/>
      <c r="E8" s="57">
        <v>20</v>
      </c>
      <c r="F8" s="88"/>
      <c r="G8" s="88"/>
      <c r="H8" s="88"/>
      <c r="I8" s="70"/>
      <c r="J8" s="6"/>
    </row>
    <row r="9" spans="1:10" ht="15">
      <c r="A9" s="65"/>
      <c r="B9" s="196" t="s">
        <v>31</v>
      </c>
      <c r="C9" s="196"/>
      <c r="D9" s="196"/>
      <c r="E9" s="155">
        <v>73.6</v>
      </c>
      <c r="F9" s="88"/>
      <c r="G9" s="88"/>
      <c r="H9" s="88"/>
      <c r="I9" s="70"/>
      <c r="J9" s="6"/>
    </row>
    <row r="10" spans="1:10" ht="15">
      <c r="A10" s="65"/>
      <c r="B10" s="185" t="s">
        <v>17</v>
      </c>
      <c r="C10" s="186"/>
      <c r="D10" s="187"/>
      <c r="E10" s="59">
        <f>E9*E8</f>
        <v>1472</v>
      </c>
      <c r="F10" s="88"/>
      <c r="G10" s="88"/>
      <c r="H10" s="88"/>
      <c r="I10" s="70"/>
      <c r="J10" s="6"/>
    </row>
    <row r="11" spans="1:10" ht="6.75" customHeight="1" thickBot="1">
      <c r="A11" s="67"/>
      <c r="B11" s="68"/>
      <c r="C11" s="69"/>
      <c r="D11" s="69"/>
      <c r="E11" s="8"/>
      <c r="F11" s="71"/>
      <c r="G11" s="71"/>
      <c r="H11" s="72"/>
      <c r="I11" s="73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80" t="s">
        <v>37</v>
      </c>
      <c r="C14" s="81"/>
      <c r="D14" s="81"/>
      <c r="E14" s="82"/>
      <c r="F14" s="83" t="s">
        <v>4</v>
      </c>
      <c r="G14" s="84"/>
      <c r="H14" s="83" t="s">
        <v>26</v>
      </c>
      <c r="I14" s="49"/>
      <c r="J14" s="2"/>
    </row>
    <row r="15" spans="1:10" ht="15">
      <c r="A15" s="12"/>
      <c r="B15" s="188" t="s">
        <v>44</v>
      </c>
      <c r="C15" s="188"/>
      <c r="D15" s="92"/>
      <c r="E15" s="82"/>
      <c r="F15" s="82"/>
      <c r="G15" s="82"/>
      <c r="H15" s="82"/>
      <c r="I15" s="49"/>
      <c r="J15" s="2"/>
    </row>
    <row r="16" spans="1:10" ht="15">
      <c r="A16" s="12"/>
      <c r="B16" s="85" t="s">
        <v>5</v>
      </c>
      <c r="C16" s="101">
        <f>D15*11%</f>
        <v>0</v>
      </c>
      <c r="D16" s="101"/>
      <c r="E16" s="85"/>
      <c r="F16" s="85"/>
      <c r="G16" s="85"/>
      <c r="H16" s="85"/>
      <c r="I16" s="49"/>
      <c r="J16" s="2"/>
    </row>
    <row r="17" spans="1:10" ht="15">
      <c r="A17" s="12"/>
      <c r="B17" s="85" t="s">
        <v>6</v>
      </c>
      <c r="C17" s="101">
        <f>D15*8%</f>
        <v>0</v>
      </c>
      <c r="D17" s="101">
        <v>0</v>
      </c>
      <c r="E17" s="85"/>
      <c r="F17" s="85"/>
      <c r="G17" s="85"/>
      <c r="H17" s="85"/>
      <c r="I17" s="49"/>
      <c r="J17" s="2"/>
    </row>
    <row r="18" spans="1:10" ht="15">
      <c r="A18" s="12"/>
      <c r="B18" s="85" t="s">
        <v>7</v>
      </c>
      <c r="C18" s="94">
        <f>D15/12</f>
        <v>0</v>
      </c>
      <c r="D18" s="101">
        <v>0</v>
      </c>
      <c r="E18" s="85"/>
      <c r="F18" s="85"/>
      <c r="G18" s="85"/>
      <c r="H18" s="85"/>
      <c r="I18" s="49"/>
      <c r="J18" s="2"/>
    </row>
    <row r="19" spans="1:10" ht="15">
      <c r="A19" s="12"/>
      <c r="B19" s="85" t="s">
        <v>11</v>
      </c>
      <c r="C19" s="95">
        <f>C18/3</f>
        <v>0</v>
      </c>
      <c r="D19" s="101">
        <v>0</v>
      </c>
      <c r="E19" s="89"/>
      <c r="F19" s="90"/>
      <c r="G19" s="85"/>
      <c r="H19" s="85"/>
      <c r="I19" s="49"/>
      <c r="J19" s="2"/>
    </row>
    <row r="20" spans="1:10" ht="15">
      <c r="A20" s="12"/>
      <c r="B20" s="85" t="s">
        <v>45</v>
      </c>
      <c r="C20" s="101"/>
      <c r="D20" s="101">
        <v>0</v>
      </c>
      <c r="E20" s="91"/>
      <c r="F20" s="85"/>
      <c r="G20" s="85"/>
      <c r="H20" s="85"/>
      <c r="I20" s="49"/>
      <c r="J20" s="2"/>
    </row>
    <row r="21" spans="1:10" ht="15">
      <c r="A21" s="12"/>
      <c r="B21" s="86" t="s">
        <v>8</v>
      </c>
      <c r="C21" s="148">
        <f>D15/12</f>
        <v>0</v>
      </c>
      <c r="D21" s="148">
        <f>SUM(C16:C21)</f>
        <v>0</v>
      </c>
      <c r="E21" s="74"/>
      <c r="F21" s="75">
        <f>H21*12</f>
        <v>0</v>
      </c>
      <c r="G21" s="87"/>
      <c r="H21" s="75">
        <f>D15+D21</f>
        <v>0</v>
      </c>
      <c r="I21" s="49"/>
      <c r="J21" s="2"/>
    </row>
    <row r="22" spans="1:10" ht="6.75" customHeight="1" thickBot="1">
      <c r="A22" s="13"/>
      <c r="B22" s="189"/>
      <c r="C22" s="189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2" t="s">
        <v>38</v>
      </c>
      <c r="C25" s="103"/>
      <c r="D25" s="103"/>
      <c r="E25" s="104"/>
      <c r="F25" s="105" t="s">
        <v>35</v>
      </c>
      <c r="G25" s="103"/>
      <c r="H25" s="106" t="s">
        <v>26</v>
      </c>
      <c r="I25" s="18"/>
      <c r="J25" s="6"/>
    </row>
    <row r="26" spans="1:10" ht="15">
      <c r="A26" s="12"/>
      <c r="B26" s="176" t="s">
        <v>20</v>
      </c>
      <c r="C26" s="176"/>
      <c r="D26" s="176"/>
      <c r="E26" s="176"/>
      <c r="F26" s="143"/>
      <c r="G26" s="108"/>
      <c r="H26" s="108"/>
      <c r="I26" s="18"/>
      <c r="J26" s="6"/>
    </row>
    <row r="27" spans="1:10" ht="15">
      <c r="A27" s="12"/>
      <c r="B27" s="176" t="s">
        <v>46</v>
      </c>
      <c r="C27" s="176"/>
      <c r="D27" s="176"/>
      <c r="E27" s="176"/>
      <c r="F27" s="143"/>
      <c r="G27" s="108" t="s">
        <v>72</v>
      </c>
      <c r="H27" s="108"/>
      <c r="I27" s="18"/>
      <c r="J27" s="6"/>
    </row>
    <row r="28" spans="1:10" ht="15">
      <c r="A28" s="12"/>
      <c r="B28" s="176" t="s">
        <v>21</v>
      </c>
      <c r="C28" s="176"/>
      <c r="D28" s="176"/>
      <c r="E28" s="176"/>
      <c r="F28" s="143"/>
      <c r="G28" s="108" t="s">
        <v>71</v>
      </c>
      <c r="H28" s="108"/>
      <c r="I28" s="18"/>
      <c r="J28" s="6"/>
    </row>
    <row r="29" spans="1:10" ht="15">
      <c r="A29" s="12"/>
      <c r="B29" s="176" t="s">
        <v>22</v>
      </c>
      <c r="C29" s="176"/>
      <c r="D29" s="176"/>
      <c r="E29" s="176"/>
      <c r="F29" s="143"/>
      <c r="G29" s="108" t="s">
        <v>70</v>
      </c>
      <c r="H29" s="108"/>
      <c r="I29" s="18"/>
      <c r="J29" s="6"/>
    </row>
    <row r="30" spans="1:10" ht="15">
      <c r="A30" s="12"/>
      <c r="B30" s="176" t="s">
        <v>23</v>
      </c>
      <c r="C30" s="176"/>
      <c r="D30" s="176"/>
      <c r="E30" s="176"/>
      <c r="F30" s="143"/>
      <c r="G30" s="108"/>
      <c r="H30" s="108"/>
      <c r="I30" s="18"/>
      <c r="J30" s="6"/>
    </row>
    <row r="31" spans="1:10" ht="15">
      <c r="A31" s="12"/>
      <c r="B31" s="176" t="s">
        <v>24</v>
      </c>
      <c r="C31" s="176"/>
      <c r="D31" s="176"/>
      <c r="E31" s="176"/>
      <c r="F31" s="143"/>
      <c r="G31" s="108"/>
      <c r="H31" s="108"/>
      <c r="I31" s="18"/>
      <c r="J31" s="6"/>
    </row>
    <row r="32" spans="1:10" ht="15">
      <c r="A32" s="12"/>
      <c r="B32" s="176" t="s">
        <v>36</v>
      </c>
      <c r="C32" s="176"/>
      <c r="D32" s="176"/>
      <c r="E32" s="176"/>
      <c r="F32" s="143"/>
      <c r="G32" s="108"/>
      <c r="H32" s="108"/>
      <c r="I32" s="18"/>
      <c r="J32" s="6"/>
    </row>
    <row r="33" spans="1:10" ht="15">
      <c r="A33" s="12"/>
      <c r="B33" s="184" t="s">
        <v>73</v>
      </c>
      <c r="C33" s="184"/>
      <c r="D33" s="184"/>
      <c r="E33" s="184"/>
      <c r="F33" s="144"/>
      <c r="G33" s="109"/>
      <c r="H33" s="110"/>
      <c r="I33" s="18"/>
      <c r="J33" s="6"/>
    </row>
    <row r="34" spans="1:10" ht="15">
      <c r="A34" s="12"/>
      <c r="B34" s="179" t="s">
        <v>12</v>
      </c>
      <c r="C34" s="179"/>
      <c r="D34" s="179"/>
      <c r="E34" s="179"/>
      <c r="F34" s="112">
        <f>SUM(F26:F33)</f>
        <v>0</v>
      </c>
      <c r="G34" s="103"/>
      <c r="H34" s="111">
        <f>F34/12</f>
        <v>0</v>
      </c>
      <c r="I34" s="18"/>
      <c r="J34" s="6"/>
    </row>
    <row r="35" spans="1:10" ht="6.75" customHeight="1" thickBot="1">
      <c r="A35" s="13"/>
      <c r="B35" s="23"/>
      <c r="C35" s="23"/>
      <c r="D35" s="23"/>
      <c r="E35" s="32"/>
      <c r="F35" s="33"/>
      <c r="G35" s="23"/>
      <c r="H35" s="23"/>
      <c r="I35" s="24"/>
      <c r="J35" s="6"/>
    </row>
    <row r="36" spans="1:10" ht="2.25" customHeight="1" thickBot="1" thickTop="1">
      <c r="A36" s="1"/>
      <c r="B36" s="2"/>
      <c r="C36" s="2"/>
      <c r="D36" s="2"/>
      <c r="E36" s="25"/>
      <c r="F36" s="27"/>
      <c r="G36" s="2"/>
      <c r="H36" s="2"/>
      <c r="I36" s="2"/>
      <c r="J36" s="6"/>
    </row>
    <row r="37" spans="1:10" ht="6.75" customHeight="1" thickTop="1">
      <c r="A37" s="11"/>
      <c r="B37" s="14"/>
      <c r="C37" s="14"/>
      <c r="D37" s="14"/>
      <c r="E37" s="34"/>
      <c r="F37" s="35"/>
      <c r="G37" s="14"/>
      <c r="H37" s="14"/>
      <c r="I37" s="15"/>
      <c r="J37" s="6"/>
    </row>
    <row r="38" spans="1:10" ht="15">
      <c r="A38" s="12"/>
      <c r="B38" s="113" t="s">
        <v>39</v>
      </c>
      <c r="C38" s="107"/>
      <c r="D38" s="107"/>
      <c r="E38" s="114"/>
      <c r="F38" s="107"/>
      <c r="G38" s="107"/>
      <c r="H38" s="107"/>
      <c r="I38" s="97"/>
      <c r="J38" s="6"/>
    </row>
    <row r="39" spans="1:10" ht="15">
      <c r="A39" s="12"/>
      <c r="B39" s="102"/>
      <c r="C39" s="103"/>
      <c r="D39" s="103"/>
      <c r="E39" s="104"/>
      <c r="F39" s="103"/>
      <c r="G39" s="103"/>
      <c r="H39" s="103"/>
      <c r="I39" s="97"/>
      <c r="J39" s="6"/>
    </row>
    <row r="40" spans="1:10" ht="15">
      <c r="A40" s="12"/>
      <c r="B40" s="102"/>
      <c r="C40" s="103"/>
      <c r="D40" s="115" t="s">
        <v>28</v>
      </c>
      <c r="E40" s="116" t="s">
        <v>29</v>
      </c>
      <c r="F40" s="115" t="s">
        <v>30</v>
      </c>
      <c r="G40" s="180" t="s">
        <v>26</v>
      </c>
      <c r="H40" s="180"/>
      <c r="I40" s="97"/>
      <c r="J40" s="6"/>
    </row>
    <row r="41" spans="1:10" ht="15">
      <c r="A41" s="12"/>
      <c r="B41" s="117" t="s">
        <v>27</v>
      </c>
      <c r="C41" s="103"/>
      <c r="D41" s="121"/>
      <c r="E41" s="122"/>
      <c r="F41" s="168">
        <f>E10</f>
        <v>1472</v>
      </c>
      <c r="G41" s="181" t="e">
        <f>(E41*F41)/D41</f>
        <v>#DIV/0!</v>
      </c>
      <c r="H41" s="182"/>
      <c r="I41" s="18"/>
      <c r="J41" s="6"/>
    </row>
    <row r="42" spans="1:10" ht="15">
      <c r="A42" s="12"/>
      <c r="B42" s="118"/>
      <c r="C42" s="108"/>
      <c r="D42" s="108"/>
      <c r="E42" s="96"/>
      <c r="F42" s="108"/>
      <c r="G42" s="108"/>
      <c r="H42" s="108"/>
      <c r="I42" s="18"/>
      <c r="J42" s="6"/>
    </row>
    <row r="43" spans="1:10" ht="15">
      <c r="A43" s="12"/>
      <c r="B43" s="118"/>
      <c r="C43" s="108"/>
      <c r="D43" s="108"/>
      <c r="E43" s="96"/>
      <c r="F43" s="108"/>
      <c r="G43" s="108"/>
      <c r="H43" s="108"/>
      <c r="I43" s="18"/>
      <c r="J43" s="6"/>
    </row>
    <row r="44" spans="1:10" ht="15">
      <c r="A44" s="12"/>
      <c r="B44" s="183" t="s">
        <v>32</v>
      </c>
      <c r="C44" s="183"/>
      <c r="D44" s="183"/>
      <c r="E44" s="39"/>
      <c r="F44" s="119"/>
      <c r="G44" s="119"/>
      <c r="H44" s="120" t="e">
        <f>G41*E44</f>
        <v>#DIV/0!</v>
      </c>
      <c r="I44" s="16"/>
      <c r="J44" s="6"/>
    </row>
    <row r="45" spans="1:10" ht="6.75" customHeight="1" thickBot="1">
      <c r="A45" s="12"/>
      <c r="B45" s="2"/>
      <c r="C45" s="2"/>
      <c r="D45" s="2"/>
      <c r="E45" s="4"/>
      <c r="F45" s="2"/>
      <c r="G45" s="40"/>
      <c r="H45" s="56"/>
      <c r="I45" s="36"/>
      <c r="J45" s="6"/>
    </row>
    <row r="46" spans="1:10" ht="2.25" customHeight="1" thickTop="1">
      <c r="A46" s="45"/>
      <c r="B46" s="14"/>
      <c r="C46" s="14"/>
      <c r="D46" s="14"/>
      <c r="E46" s="26"/>
      <c r="F46" s="14"/>
      <c r="G46" s="42"/>
      <c r="H46" s="43"/>
      <c r="I46" s="44"/>
      <c r="J46" s="6"/>
    </row>
    <row r="47" spans="1:10" ht="6.75" customHeight="1">
      <c r="A47" s="12"/>
      <c r="B47" s="7"/>
      <c r="C47" s="2"/>
      <c r="D47" s="2"/>
      <c r="E47" s="6"/>
      <c r="F47" s="17"/>
      <c r="G47" s="17"/>
      <c r="H47" s="6"/>
      <c r="I47" s="16"/>
      <c r="J47" s="6"/>
    </row>
    <row r="48" spans="1:10" ht="15">
      <c r="A48" s="12"/>
      <c r="B48" s="178" t="s">
        <v>3</v>
      </c>
      <c r="C48" s="178"/>
      <c r="D48" s="178"/>
      <c r="E48" s="123" t="s">
        <v>4</v>
      </c>
      <c r="F48" s="124"/>
      <c r="G48" s="105" t="s">
        <v>26</v>
      </c>
      <c r="H48" s="125"/>
      <c r="I48" s="18"/>
      <c r="J48" s="2"/>
    </row>
    <row r="49" spans="1:10" ht="15">
      <c r="A49" s="12"/>
      <c r="B49" s="170" t="s">
        <v>19</v>
      </c>
      <c r="C49" s="141"/>
      <c r="D49" s="170"/>
      <c r="E49" s="94">
        <f>E5*C49</f>
        <v>0</v>
      </c>
      <c r="F49" s="108"/>
      <c r="G49" s="94">
        <f>E49/10</f>
        <v>0</v>
      </c>
      <c r="H49" s="131" t="e">
        <f>G49/G57</f>
        <v>#DIV/0!</v>
      </c>
      <c r="I49" s="18"/>
      <c r="J49" s="2"/>
    </row>
    <row r="50" spans="1:10" ht="15">
      <c r="A50" s="12"/>
      <c r="B50" s="127" t="s">
        <v>40</v>
      </c>
      <c r="C50" s="127"/>
      <c r="D50" s="128"/>
      <c r="E50" s="101" t="e">
        <f>G41*10</f>
        <v>#DIV/0!</v>
      </c>
      <c r="F50" s="108"/>
      <c r="G50" s="94" t="e">
        <f>SUM(E50/12)</f>
        <v>#DIV/0!</v>
      </c>
      <c r="H50" s="132" t="e">
        <f>G50/G57</f>
        <v>#DIV/0!</v>
      </c>
      <c r="I50" s="18"/>
      <c r="J50" s="2"/>
    </row>
    <row r="51" spans="1:10" ht="15">
      <c r="A51" s="12"/>
      <c r="B51" s="176" t="s">
        <v>41</v>
      </c>
      <c r="C51" s="176"/>
      <c r="D51" s="176"/>
      <c r="E51" s="145">
        <f>F34</f>
        <v>0</v>
      </c>
      <c r="F51" s="108"/>
      <c r="G51" s="94">
        <f>E51/10</f>
        <v>0</v>
      </c>
      <c r="H51" s="132" t="e">
        <f>G51/G57</f>
        <v>#DIV/0!</v>
      </c>
      <c r="I51" s="18"/>
      <c r="J51" s="2"/>
    </row>
    <row r="52" spans="1:10" ht="15">
      <c r="A52" s="12"/>
      <c r="B52" s="176" t="s">
        <v>42</v>
      </c>
      <c r="C52" s="176"/>
      <c r="D52" s="176"/>
      <c r="E52" s="101" t="e">
        <f>H44*10</f>
        <v>#DIV/0!</v>
      </c>
      <c r="F52" s="108"/>
      <c r="G52" s="94" t="e">
        <f>SUM(E52/10)</f>
        <v>#DIV/0!</v>
      </c>
      <c r="H52" s="132" t="e">
        <f>G52/G57</f>
        <v>#DIV/0!</v>
      </c>
      <c r="I52" s="18"/>
      <c r="J52" s="2"/>
    </row>
    <row r="53" spans="1:10" ht="15">
      <c r="A53" s="12"/>
      <c r="B53" s="176" t="s">
        <v>43</v>
      </c>
      <c r="C53" s="176"/>
      <c r="D53" s="176"/>
      <c r="E53" s="94">
        <f>F21</f>
        <v>0</v>
      </c>
      <c r="F53" s="108"/>
      <c r="G53" s="94">
        <f>E53/10</f>
        <v>0</v>
      </c>
      <c r="H53" s="132" t="e">
        <f>G53/G57</f>
        <v>#DIV/0!</v>
      </c>
      <c r="I53" s="18"/>
      <c r="J53" s="2"/>
    </row>
    <row r="54" spans="1:10" ht="15">
      <c r="A54" s="12"/>
      <c r="B54" s="177" t="s">
        <v>9</v>
      </c>
      <c r="C54" s="177"/>
      <c r="D54" s="177"/>
      <c r="E54" s="146" t="e">
        <f>SUM(E49:E53)</f>
        <v>#DIV/0!</v>
      </c>
      <c r="F54" s="103"/>
      <c r="G54" s="146" t="e">
        <f>SUM(G49:G53)</f>
        <v>#DIV/0!</v>
      </c>
      <c r="H54" s="131"/>
      <c r="I54" s="18"/>
      <c r="J54" s="2"/>
    </row>
    <row r="55" spans="1:10" ht="15">
      <c r="A55" s="12"/>
      <c r="B55" s="129" t="s">
        <v>33</v>
      </c>
      <c r="C55" s="142"/>
      <c r="D55" s="129"/>
      <c r="E55" s="94" t="e">
        <f>E54*C55</f>
        <v>#DIV/0!</v>
      </c>
      <c r="F55" s="96"/>
      <c r="G55" s="94" t="e">
        <f>G54*C55</f>
        <v>#DIV/0!</v>
      </c>
      <c r="H55" s="131" t="e">
        <f>G55/G57</f>
        <v>#DIV/0!</v>
      </c>
      <c r="I55" s="18"/>
      <c r="J55" s="2"/>
    </row>
    <row r="56" spans="1:10" ht="15">
      <c r="A56" s="12"/>
      <c r="B56" s="176">
        <v>0</v>
      </c>
      <c r="C56" s="176"/>
      <c r="D56" s="176"/>
      <c r="E56" s="96">
        <v>0</v>
      </c>
      <c r="F56" s="96"/>
      <c r="G56" s="96">
        <f>E56/12</f>
        <v>0</v>
      </c>
      <c r="H56" s="132"/>
      <c r="I56" s="18"/>
      <c r="J56" s="2"/>
    </row>
    <row r="57" spans="1:10" ht="15">
      <c r="A57" s="12"/>
      <c r="B57" s="178" t="s">
        <v>10</v>
      </c>
      <c r="C57" s="178"/>
      <c r="D57" s="178"/>
      <c r="E57" s="147" t="e">
        <f>SUM(E54:E56)</f>
        <v>#DIV/0!</v>
      </c>
      <c r="F57" s="103"/>
      <c r="G57" s="147" t="e">
        <f>SUM(G54:G56)</f>
        <v>#DIV/0!</v>
      </c>
      <c r="H57" s="131" t="e">
        <f>SUM(H49:H56)</f>
        <v>#DIV/0!</v>
      </c>
      <c r="I57" s="18"/>
      <c r="J57" s="2"/>
    </row>
    <row r="58" spans="1:10" ht="15">
      <c r="A58" s="12"/>
      <c r="B58" s="130"/>
      <c r="C58" s="130"/>
      <c r="D58" s="130"/>
      <c r="E58" s="137"/>
      <c r="F58" s="108"/>
      <c r="G58" s="133"/>
      <c r="H58" s="125"/>
      <c r="I58" s="18"/>
      <c r="J58" s="2"/>
    </row>
    <row r="59" spans="1:10" ht="15">
      <c r="A59" s="12"/>
      <c r="B59" s="138" t="s">
        <v>34</v>
      </c>
      <c r="C59" s="138"/>
      <c r="D59" s="139"/>
      <c r="E59" s="140"/>
      <c r="F59" s="134"/>
      <c r="G59" s="135" t="e">
        <f>G57/E10</f>
        <v>#DIV/0!</v>
      </c>
      <c r="H59" s="136"/>
      <c r="I59" s="18"/>
      <c r="J59" s="2"/>
    </row>
    <row r="60" spans="1:10" ht="6.75" customHeight="1" thickBot="1">
      <c r="A60" s="13"/>
      <c r="B60" s="19"/>
      <c r="C60" s="19"/>
      <c r="D60" s="19"/>
      <c r="E60" s="20"/>
      <c r="F60" s="21"/>
      <c r="G60" s="22"/>
      <c r="H60" s="41"/>
      <c r="I60" s="24"/>
      <c r="J60" s="2"/>
    </row>
    <row r="61" ht="15.75" thickTop="1"/>
  </sheetData>
  <sheetProtection/>
  <mergeCells count="27">
    <mergeCell ref="B32:E32"/>
    <mergeCell ref="A1:I1"/>
    <mergeCell ref="B6:D6"/>
    <mergeCell ref="B7:D7"/>
    <mergeCell ref="B8:D8"/>
    <mergeCell ref="B9:D9"/>
    <mergeCell ref="B10:D10"/>
    <mergeCell ref="B15:C15"/>
    <mergeCell ref="B22:C22"/>
    <mergeCell ref="G40:H40"/>
    <mergeCell ref="G41:H41"/>
    <mergeCell ref="B48:D48"/>
    <mergeCell ref="B51:D51"/>
    <mergeCell ref="B26:E26"/>
    <mergeCell ref="B27:E27"/>
    <mergeCell ref="B28:E28"/>
    <mergeCell ref="B29:E29"/>
    <mergeCell ref="B30:E30"/>
    <mergeCell ref="B31:E31"/>
    <mergeCell ref="B52:D52"/>
    <mergeCell ref="B53:D53"/>
    <mergeCell ref="B54:D54"/>
    <mergeCell ref="B56:D56"/>
    <mergeCell ref="B57:D57"/>
    <mergeCell ref="B33:E33"/>
    <mergeCell ref="B34:E34"/>
    <mergeCell ref="B44:D44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Aratiba</cp:lastModifiedBy>
  <cp:lastPrinted>2020-01-16T18:58:32Z</cp:lastPrinted>
  <dcterms:created xsi:type="dcterms:W3CDTF">2009-12-12T13:43:50Z</dcterms:created>
  <dcterms:modified xsi:type="dcterms:W3CDTF">2020-01-20T10:28:41Z</dcterms:modified>
  <cp:category/>
  <cp:version/>
  <cp:contentType/>
  <cp:contentStatus/>
</cp:coreProperties>
</file>